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10.25.163.244\disk1\保険者努力支援制度\02    通知・事務連絡\2025年度（令和７年度）\R070700 令和８年度取組評価分指標（都道府県分・市町村分）\02_電子決裁\都道府県分\"/>
    </mc:Choice>
  </mc:AlternateContent>
  <xr:revisionPtr revIDLastSave="0" documentId="13_ncr:1_{D14DC1DE-1501-47EB-9A96-C189999863BB}" xr6:coauthVersionLast="47" xr6:coauthVersionMax="47" xr10:uidLastSave="{00000000-0000-0000-0000-000000000000}"/>
  <bookViews>
    <workbookView xWindow="29175" yWindow="45" windowWidth="23250" windowHeight="15360" tabRatio="585" activeTab="1" xr2:uid="{00000000-000D-0000-FFFF-FFFF00000000}"/>
  </bookViews>
  <sheets>
    <sheet name="作業要領" sheetId="1" r:id="rId1"/>
    <sheet name="自己採点表" sheetId="2" r:id="rId2"/>
    <sheet name="１行化シート" sheetId="16" r:id="rId3"/>
    <sheet name="都道府県マスタ" sheetId="12" state="hidden" r:id="rId4"/>
    <sheet name="リスト入力マスタ" sheetId="14" state="hidden" r:id="rId5"/>
  </sheets>
  <externalReferences>
    <externalReference r:id="rId6"/>
  </externalReferences>
  <definedNames>
    <definedName name="_xlnm._FilterDatabase" localSheetId="2" hidden="1">'１行化シート'!$A$8:$FX$9</definedName>
    <definedName name="_xlnm._FilterDatabase" localSheetId="3" hidden="1">都道府県マスタ!#REF!</definedName>
    <definedName name="_ja1" localSheetId="2">#REF!</definedName>
    <definedName name="_ja1">#REF!</definedName>
    <definedName name="_Order1" hidden="1">255</definedName>
    <definedName name="_Order2" hidden="1">255</definedName>
    <definedName name="_wa1" localSheetId="2">#REF!</definedName>
    <definedName name="_wa1">#REF!</definedName>
    <definedName name="_xa1" localSheetId="2">#REF!</definedName>
    <definedName name="_xa1">#REF!</definedName>
    <definedName name="cz" localSheetId="2">#REF!</definedName>
    <definedName name="cz">#REF!</definedName>
    <definedName name="Index1">[1]協会けんぽ!#REF!</definedName>
    <definedName name="index10">[1]協会けんぽ!#REF!</definedName>
    <definedName name="index11">[1]協会けんぽ!#REF!</definedName>
    <definedName name="Index12">[1]協会けんぽ!#REF!</definedName>
    <definedName name="Index13">[1]協会けんぽ!#REF!</definedName>
    <definedName name="Index2">[1]協会けんぽ!#REF!</definedName>
    <definedName name="index3">[1]協会けんぽ!#REF!</definedName>
    <definedName name="index4">[1]協会けんぽ!#REF!</definedName>
    <definedName name="index5">[1]協会けんぽ!#REF!</definedName>
    <definedName name="index6">[1]協会けんぽ!#REF!</definedName>
    <definedName name="index7">[1]協会けんぽ!#REF!</definedName>
    <definedName name="index8">[1]協会けんぽ!#REF!</definedName>
    <definedName name="index9">[1]協会けんぽ!#REF!</definedName>
    <definedName name="_xlnm.Print_Area" localSheetId="1">自己採点表!$B$1:$P$361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02" i="2" l="1"/>
  <c r="R302" i="2"/>
  <c r="R170" i="2"/>
  <c r="T333" i="2"/>
  <c r="R333" i="2"/>
  <c r="T332" i="2"/>
  <c r="R332" i="2"/>
  <c r="T331" i="2"/>
  <c r="R331" i="2"/>
  <c r="T330" i="2"/>
  <c r="R330" i="2"/>
  <c r="T328" i="2"/>
  <c r="R328" i="2"/>
  <c r="T325" i="2"/>
  <c r="R325" i="2"/>
  <c r="T324" i="2"/>
  <c r="R324" i="2"/>
  <c r="T322" i="2"/>
  <c r="R322" i="2"/>
  <c r="T321" i="2"/>
  <c r="R321" i="2"/>
  <c r="T318" i="2"/>
  <c r="R318" i="2"/>
  <c r="T317" i="2"/>
  <c r="R317" i="2"/>
  <c r="T316" i="2"/>
  <c r="R316" i="2"/>
  <c r="T314" i="2"/>
  <c r="FL9" i="16"/>
  <c r="FK9" i="16"/>
  <c r="FJ9" i="16"/>
  <c r="T286" i="2"/>
  <c r="FI9" i="16"/>
  <c r="FH9" i="16"/>
  <c r="ER9" i="16"/>
  <c r="EQ9" i="16"/>
  <c r="EL9" i="16"/>
  <c r="EK9" i="16"/>
  <c r="EJ9" i="16"/>
  <c r="EI9" i="16"/>
  <c r="EH9" i="16"/>
  <c r="EG9" i="16"/>
  <c r="EF9" i="16"/>
  <c r="EE9" i="16"/>
  <c r="ED9" i="16"/>
  <c r="EC9" i="16"/>
  <c r="EB9" i="16"/>
  <c r="EA9" i="16"/>
  <c r="DZ9" i="16"/>
  <c r="DY9" i="16"/>
  <c r="R314" i="2"/>
  <c r="R222" i="2"/>
  <c r="T222" i="2"/>
  <c r="T276" i="2"/>
  <c r="R276" i="2"/>
  <c r="T274" i="2"/>
  <c r="R274" i="2"/>
  <c r="T273" i="2"/>
  <c r="R273" i="2"/>
  <c r="T272" i="2"/>
  <c r="R272" i="2"/>
  <c r="T260" i="2"/>
  <c r="T250" i="2"/>
  <c r="T248" i="2"/>
  <c r="T245" i="2"/>
  <c r="R229" i="2"/>
  <c r="T215" i="2" l="1"/>
  <c r="T204" i="2"/>
  <c r="R204" i="2"/>
  <c r="T202" i="2"/>
  <c r="R202" i="2"/>
  <c r="T201" i="2"/>
  <c r="R201" i="2"/>
  <c r="T170" i="2"/>
  <c r="R359" i="2"/>
  <c r="EY9" i="16"/>
  <c r="T189" i="2" l="1"/>
  <c r="R189" i="2"/>
  <c r="DN9" i="16"/>
  <c r="DM9" i="16"/>
  <c r="DL9" i="16"/>
  <c r="DK9" i="16"/>
  <c r="DJ9" i="16"/>
  <c r="DI9" i="16"/>
  <c r="DH9" i="16"/>
  <c r="DG9" i="16"/>
  <c r="DF9" i="16"/>
  <c r="DB9" i="16"/>
  <c r="CT9" i="16"/>
  <c r="CS9" i="16"/>
  <c r="CR9" i="16"/>
  <c r="CQ9" i="16"/>
  <c r="CH9" i="16"/>
  <c r="CG9" i="16"/>
  <c r="CF9" i="16"/>
  <c r="FW9" i="16"/>
  <c r="FN9" i="16"/>
  <c r="FM9" i="16"/>
  <c r="FG9" i="16"/>
  <c r="FF9" i="16"/>
  <c r="FE9" i="16"/>
  <c r="FD9" i="16"/>
  <c r="FC9" i="16"/>
  <c r="FB9" i="16"/>
  <c r="FA9" i="16"/>
  <c r="EZ9" i="16"/>
  <c r="ES9" i="16"/>
  <c r="EP9" i="16"/>
  <c r="EO9" i="16"/>
  <c r="EN9" i="16"/>
  <c r="EM9" i="16"/>
  <c r="T349" i="2"/>
  <c r="T196" i="2"/>
  <c r="T229" i="2"/>
  <c r="T359" i="2"/>
  <c r="R260" i="2"/>
  <c r="R250" i="2"/>
  <c r="R248" i="2"/>
  <c r="R245" i="2"/>
  <c r="R196" i="2"/>
  <c r="T305" i="2" l="1"/>
  <c r="T354" i="2" l="1"/>
  <c r="R354" i="2" s="1"/>
  <c r="CO9" i="16"/>
  <c r="CL9" i="16"/>
  <c r="DT9" i="16"/>
  <c r="DS9" i="16" l="1"/>
  <c r="DD9" i="16"/>
  <c r="DC9" i="16"/>
  <c r="R305" i="2"/>
  <c r="DA9" i="16" s="1"/>
  <c r="CZ9" i="16"/>
  <c r="DV9" i="16" l="1"/>
  <c r="DU9" i="16"/>
  <c r="CP9" i="16"/>
  <c r="CE9" i="16" l="1"/>
  <c r="CN9" i="16" l="1"/>
  <c r="R215" i="2"/>
  <c r="R349" i="2"/>
  <c r="FV9" i="16" l="1"/>
  <c r="FU9" i="16"/>
  <c r="FT9" i="16"/>
  <c r="FS9" i="16"/>
  <c r="FR9" i="16"/>
  <c r="FQ9" i="16"/>
  <c r="FO9" i="16"/>
  <c r="FP9" i="16" l="1"/>
  <c r="EX9" i="16"/>
  <c r="EW9" i="16"/>
  <c r="EV9" i="16"/>
  <c r="EU9" i="16"/>
  <c r="ET9" i="16"/>
  <c r="DE9" i="16" l="1"/>
  <c r="DR9" i="16" l="1"/>
  <c r="CI9" i="16" l="1"/>
  <c r="D9" i="16" l="1"/>
  <c r="A9" i="16"/>
  <c r="CM9" i="16" l="1"/>
  <c r="CK9" i="16" l="1"/>
  <c r="R220" i="2"/>
  <c r="CJ9" i="16" s="1"/>
  <c r="CD9" i="16" l="1"/>
  <c r="CC9" i="16"/>
  <c r="DW9" i="16" l="1"/>
  <c r="C9" i="16"/>
  <c r="B9" i="16"/>
  <c r="DX9" i="16" l="1"/>
  <c r="T220" i="2"/>
  <c r="T3" i="2" l="1"/>
  <c r="T4" i="2"/>
  <c r="S1" i="2" l="1"/>
  <c r="FX9" i="16" s="1"/>
</calcChain>
</file>

<file path=xl/sharedStrings.xml><?xml version="1.0" encoding="utf-8"?>
<sst xmlns="http://schemas.openxmlformats.org/spreadsheetml/2006/main" count="1144" uniqueCount="728">
  <si>
    <t>令和８年度保険者努力支援制度（取組評価分）の都道府県分
　採点表　作業要領</t>
    <rPh sb="0" eb="2">
      <t>レイワ</t>
    </rPh>
    <rPh sb="3" eb="5">
      <t>ネンド</t>
    </rPh>
    <rPh sb="5" eb="8">
      <t>ホケンシャ</t>
    </rPh>
    <rPh sb="8" eb="10">
      <t>ドリョク</t>
    </rPh>
    <rPh sb="10" eb="12">
      <t>シエン</t>
    </rPh>
    <rPh sb="12" eb="14">
      <t>セイド</t>
    </rPh>
    <rPh sb="15" eb="17">
      <t>トリクミ</t>
    </rPh>
    <rPh sb="17" eb="19">
      <t>ヒョウカ</t>
    </rPh>
    <rPh sb="19" eb="20">
      <t>ブン</t>
    </rPh>
    <rPh sb="22" eb="26">
      <t>トドウフケン</t>
    </rPh>
    <rPh sb="26" eb="27">
      <t>ブン</t>
    </rPh>
    <rPh sb="29" eb="31">
      <t>サイテン</t>
    </rPh>
    <rPh sb="31" eb="32">
      <t>ヒョウ</t>
    </rPh>
    <rPh sb="33" eb="35">
      <t>サギョウ</t>
    </rPh>
    <rPh sb="35" eb="37">
      <t>ヨウリョウ</t>
    </rPh>
    <phoneticPr fontId="1"/>
  </si>
  <si>
    <r>
      <t>　</t>
    </r>
    <r>
      <rPr>
        <b/>
        <sz val="13"/>
        <color theme="1"/>
        <rFont val="游ゴシック"/>
        <family val="3"/>
        <charset val="128"/>
      </rPr>
      <t>自己採点表シート　の作業要領</t>
    </r>
    <rPh sb="1" eb="3">
      <t>ジコ</t>
    </rPh>
    <rPh sb="3" eb="5">
      <t>サイテン</t>
    </rPh>
    <rPh sb="5" eb="6">
      <t>ヒョウ</t>
    </rPh>
    <rPh sb="11" eb="13">
      <t>サギョウ</t>
    </rPh>
    <rPh sb="13" eb="15">
      <t>ヨウリョウ</t>
    </rPh>
    <phoneticPr fontId="1"/>
  </si>
  <si>
    <t>　実施状況の入力にあたっての留意事項</t>
    <rPh sb="1" eb="3">
      <t>ジッシ</t>
    </rPh>
    <rPh sb="3" eb="5">
      <t>ジョウキョウ</t>
    </rPh>
    <rPh sb="6" eb="8">
      <t>ニュウリョク</t>
    </rPh>
    <rPh sb="14" eb="16">
      <t>リュウイ</t>
    </rPh>
    <rPh sb="16" eb="18">
      <t>ジコウ</t>
    </rPh>
    <phoneticPr fontId="1"/>
  </si>
  <si>
    <t>①</t>
    <phoneticPr fontId="1"/>
  </si>
  <si>
    <r>
      <t>　</t>
    </r>
    <r>
      <rPr>
        <b/>
        <u/>
        <sz val="10"/>
        <color theme="1"/>
        <rFont val="游ゴシック"/>
        <family val="3"/>
        <charset val="128"/>
        <scheme val="minor"/>
      </rPr>
      <t>黄色の背景セル</t>
    </r>
    <r>
      <rPr>
        <u/>
        <sz val="10"/>
        <color theme="1"/>
        <rFont val="游ゴシック"/>
        <family val="3"/>
        <charset val="128"/>
        <scheme val="minor"/>
      </rPr>
      <t>に入力</t>
    </r>
    <r>
      <rPr>
        <sz val="10"/>
        <color theme="1"/>
        <rFont val="游ゴシック"/>
        <family val="3"/>
        <charset val="128"/>
        <scheme val="minor"/>
      </rPr>
      <t>すること。
灰色の背景セルは国において算定する項目であるため、入力しないこと。</t>
    </r>
    <rPh sb="1" eb="3">
      <t>キイロ</t>
    </rPh>
    <rPh sb="4" eb="6">
      <t>ハイケイ</t>
    </rPh>
    <rPh sb="9" eb="11">
      <t>ニュウリョク</t>
    </rPh>
    <rPh sb="20" eb="22">
      <t>ハイケイ</t>
    </rPh>
    <rPh sb="43" eb="44">
      <t>チカラ</t>
    </rPh>
    <phoneticPr fontId="1"/>
  </si>
  <si>
    <t>②</t>
    <phoneticPr fontId="1"/>
  </si>
  <si>
    <t>　入力欄に「該当の有無」欄がある指標</t>
    <rPh sb="1" eb="3">
      <t>ニュウリョク</t>
    </rPh>
    <rPh sb="3" eb="4">
      <t>ラン</t>
    </rPh>
    <rPh sb="6" eb="8">
      <t>ガイトウ</t>
    </rPh>
    <rPh sb="9" eb="11">
      <t>ウム</t>
    </rPh>
    <rPh sb="12" eb="13">
      <t>ラン</t>
    </rPh>
    <rPh sb="16" eb="18">
      <t>シヒョウ</t>
    </rPh>
    <phoneticPr fontId="1"/>
  </si>
  <si>
    <r>
      <t>・該当の評価指標について該当の有無を確認し、</t>
    </r>
    <r>
      <rPr>
        <u/>
        <sz val="10"/>
        <color theme="1"/>
        <rFont val="游ゴシック"/>
        <family val="3"/>
        <charset val="128"/>
        <scheme val="minor"/>
      </rPr>
      <t>該当がある</t>
    </r>
    <r>
      <rPr>
        <sz val="10"/>
        <color theme="1"/>
        <rFont val="游ゴシック"/>
        <family val="2"/>
        <charset val="128"/>
        <scheme val="minor"/>
      </rPr>
      <t xml:space="preserve">場合には、
　「該当の有無」欄でプルダウンにより </t>
    </r>
    <r>
      <rPr>
        <b/>
        <u/>
        <sz val="10"/>
        <color rgb="FFC00000"/>
        <rFont val="游ゴシック"/>
        <family val="3"/>
        <charset val="128"/>
        <scheme val="minor"/>
      </rPr>
      <t>○ を選択</t>
    </r>
    <r>
      <rPr>
        <sz val="10"/>
        <color theme="1"/>
        <rFont val="游ゴシック"/>
        <family val="2"/>
        <charset val="128"/>
        <scheme val="minor"/>
      </rPr>
      <t xml:space="preserve"> すること。
　また、取組状況に応じて、</t>
    </r>
    <r>
      <rPr>
        <b/>
        <sz val="10"/>
        <color theme="1"/>
        <rFont val="游ゴシック"/>
        <family val="3"/>
        <charset val="128"/>
        <scheme val="minor"/>
      </rPr>
      <t>内容入力欄</t>
    </r>
    <r>
      <rPr>
        <sz val="10"/>
        <color theme="1"/>
        <rFont val="游ゴシック"/>
        <family val="2"/>
        <charset val="128"/>
        <scheme val="minor"/>
      </rPr>
      <t xml:space="preserve"> に</t>
    </r>
    <r>
      <rPr>
        <b/>
        <u/>
        <sz val="10"/>
        <color rgb="FFC00000"/>
        <rFont val="游ゴシック"/>
        <family val="3"/>
        <charset val="128"/>
        <scheme val="minor"/>
      </rPr>
      <t>必ず入力する</t>
    </r>
    <r>
      <rPr>
        <sz val="10"/>
        <color theme="1"/>
        <rFont val="游ゴシック"/>
        <family val="2"/>
        <charset val="128"/>
        <scheme val="minor"/>
      </rPr>
      <t>こと。
・該当の評価指標について該当の有無を確認し、</t>
    </r>
    <r>
      <rPr>
        <u/>
        <sz val="10"/>
        <color theme="1"/>
        <rFont val="游ゴシック"/>
        <family val="3"/>
        <charset val="128"/>
        <scheme val="minor"/>
      </rPr>
      <t>該当がない</t>
    </r>
    <r>
      <rPr>
        <sz val="10"/>
        <color theme="1"/>
        <rFont val="游ゴシック"/>
        <family val="2"/>
        <charset val="128"/>
        <scheme val="minor"/>
      </rPr>
      <t>場合には、
　「該当の有無」欄でプルダウンにより</t>
    </r>
    <r>
      <rPr>
        <sz val="10"/>
        <color rgb="FFC00000"/>
        <rFont val="游ゴシック"/>
        <family val="3"/>
        <charset val="128"/>
        <scheme val="minor"/>
      </rPr>
      <t xml:space="preserve">  </t>
    </r>
    <r>
      <rPr>
        <b/>
        <u/>
        <sz val="10"/>
        <color theme="4" tint="-0.249977111117893"/>
        <rFont val="游ゴシック"/>
        <family val="3"/>
        <charset val="128"/>
        <scheme val="minor"/>
      </rPr>
      <t>－ を選択</t>
    </r>
    <r>
      <rPr>
        <sz val="10"/>
        <color theme="1"/>
        <rFont val="游ゴシック"/>
        <family val="2"/>
        <charset val="128"/>
        <scheme val="minor"/>
      </rPr>
      <t xml:space="preserve"> すること。
　また、</t>
    </r>
    <r>
      <rPr>
        <b/>
        <sz val="10"/>
        <rFont val="游ゴシック"/>
        <family val="3"/>
        <charset val="128"/>
        <scheme val="minor"/>
      </rPr>
      <t xml:space="preserve">内容入力欄 </t>
    </r>
    <r>
      <rPr>
        <sz val="10"/>
        <rFont val="游ゴシック"/>
        <family val="3"/>
        <charset val="128"/>
        <scheme val="minor"/>
      </rPr>
      <t xml:space="preserve">には </t>
    </r>
    <r>
      <rPr>
        <b/>
        <u/>
        <sz val="10"/>
        <color theme="4" tint="-0.249977111117893"/>
        <rFont val="游ゴシック"/>
        <family val="3"/>
        <charset val="128"/>
        <scheme val="minor"/>
      </rPr>
      <t>何も入力しない</t>
    </r>
    <r>
      <rPr>
        <sz val="10"/>
        <color theme="1"/>
        <rFont val="游ゴシック"/>
        <family val="2"/>
        <charset val="128"/>
        <scheme val="minor"/>
      </rPr>
      <t xml:space="preserve"> こと。</t>
    </r>
    <rPh sb="1" eb="3">
      <t>ガイトウ</t>
    </rPh>
    <rPh sb="12" eb="14">
      <t>ガイトウ</t>
    </rPh>
    <rPh sb="15" eb="17">
      <t>ウム</t>
    </rPh>
    <rPh sb="35" eb="37">
      <t>ガイトウ</t>
    </rPh>
    <rPh sb="38" eb="40">
      <t>ウム</t>
    </rPh>
    <rPh sb="41" eb="42">
      <t>ラン</t>
    </rPh>
    <rPh sb="85" eb="86">
      <t>カナラ</t>
    </rPh>
    <rPh sb="123" eb="125">
      <t>バアイ</t>
    </rPh>
    <phoneticPr fontId="1"/>
  </si>
  <si>
    <t>③</t>
    <phoneticPr fontId="1"/>
  </si>
  <si>
    <r>
      <t>　</t>
    </r>
    <r>
      <rPr>
        <b/>
        <sz val="10"/>
        <color theme="1"/>
        <rFont val="游ゴシック"/>
        <family val="3"/>
        <charset val="128"/>
        <scheme val="minor"/>
      </rPr>
      <t>入力欄に「該当の有無」欄がない指標</t>
    </r>
    <rPh sb="1" eb="3">
      <t>ニュウリョク</t>
    </rPh>
    <rPh sb="3" eb="4">
      <t>ラン</t>
    </rPh>
    <rPh sb="6" eb="8">
      <t>ガイトウ</t>
    </rPh>
    <rPh sb="9" eb="11">
      <t>ウム</t>
    </rPh>
    <rPh sb="12" eb="13">
      <t>ラン</t>
    </rPh>
    <rPh sb="16" eb="18">
      <t>シヒョウ</t>
    </rPh>
    <phoneticPr fontId="1"/>
  </si>
  <si>
    <r>
      <t>・</t>
    </r>
    <r>
      <rPr>
        <sz val="10"/>
        <color theme="1"/>
        <rFont val="游ゴシック"/>
        <family val="3"/>
        <charset val="128"/>
        <scheme val="minor"/>
      </rPr>
      <t>取組状況に応じて、内容入力欄に入力すること。</t>
    </r>
    <rPh sb="1" eb="3">
      <t>トリクミ</t>
    </rPh>
    <rPh sb="3" eb="5">
      <t>ジョウキョウ</t>
    </rPh>
    <rPh sb="6" eb="7">
      <t>オウ</t>
    </rPh>
    <rPh sb="10" eb="12">
      <t>ナイヨウ</t>
    </rPh>
    <rPh sb="12" eb="14">
      <t>ニュウリョク</t>
    </rPh>
    <rPh sb="14" eb="15">
      <t>ラン</t>
    </rPh>
    <rPh sb="16" eb="18">
      <t>ニュウリョク</t>
    </rPh>
    <phoneticPr fontId="1"/>
  </si>
  <si>
    <t>④</t>
    <phoneticPr fontId="1"/>
  </si>
  <si>
    <r>
      <t xml:space="preserve">　最上部（S1セル）に、シート全体の </t>
    </r>
    <r>
      <rPr>
        <b/>
        <sz val="10"/>
        <color rgb="FFC00000"/>
        <rFont val="游ゴシック"/>
        <family val="3"/>
        <charset val="128"/>
        <scheme val="minor"/>
      </rPr>
      <t>"不整合チェック"</t>
    </r>
    <r>
      <rPr>
        <sz val="10"/>
        <color theme="1"/>
        <rFont val="游ゴシック"/>
        <family val="3"/>
        <charset val="128"/>
        <scheme val="minor"/>
      </rPr>
      <t xml:space="preserve">  の結果が、
表示されます。　</t>
    </r>
    <r>
      <rPr>
        <sz val="8"/>
        <color theme="1"/>
        <rFont val="游ゴシック"/>
        <family val="3"/>
        <charset val="128"/>
        <scheme val="minor"/>
      </rPr>
      <t xml:space="preserve">（ＯＫ または ＮＧの表示）
</t>
    </r>
    <r>
      <rPr>
        <sz val="10"/>
        <color theme="1"/>
        <rFont val="游ゴシック"/>
        <family val="3"/>
        <charset val="128"/>
        <scheme val="minor"/>
      </rPr>
      <t xml:space="preserve">
　　（Ａ）「該当の有無」欄が ○ なのに、内容入力がない
　　（Ｂ）「該当の有無」欄が ­  なのに、内容入力がある
　　（Ｃ）未入力
このような場合に、該当の評価指標の"不整合チェック"が×表示になります。
</t>
    </r>
    <r>
      <rPr>
        <u/>
        <sz val="10"/>
        <color theme="1"/>
        <rFont val="游ゴシック"/>
        <family val="3"/>
        <charset val="128"/>
        <scheme val="minor"/>
      </rPr>
      <t>シート全体の "不整合チェック"  の結果がＮＧ表示の場合は、
 × 表示の行を確認し、該当する評価指標の入力内容を修正</t>
    </r>
    <r>
      <rPr>
        <sz val="10"/>
        <color theme="1"/>
        <rFont val="游ゴシック"/>
        <family val="3"/>
        <charset val="128"/>
        <scheme val="minor"/>
      </rPr>
      <t>してください。
　なお、</t>
    </r>
    <r>
      <rPr>
        <u/>
        <sz val="10"/>
        <color theme="1"/>
        <rFont val="游ゴシック"/>
        <family val="3"/>
        <charset val="128"/>
        <scheme val="minor"/>
      </rPr>
      <t>"採点"が空欄になっていると、「１行化シート」に点数が反映されず、
加点されません</t>
    </r>
    <r>
      <rPr>
        <sz val="10"/>
        <color theme="1"/>
        <rFont val="游ゴシック"/>
        <family val="3"/>
        <charset val="128"/>
        <scheme val="minor"/>
      </rPr>
      <t>。</t>
    </r>
    <rPh sb="1" eb="4">
      <t>サイジョウブ</t>
    </rPh>
    <rPh sb="15" eb="17">
      <t>ゼンタイ</t>
    </rPh>
    <rPh sb="20" eb="23">
      <t>フセイゴウ</t>
    </rPh>
    <rPh sb="31" eb="33">
      <t>ケッカ</t>
    </rPh>
    <rPh sb="36" eb="38">
      <t>ヒョウジ</t>
    </rPh>
    <rPh sb="55" eb="57">
      <t>ヒョウジ</t>
    </rPh>
    <rPh sb="124" eb="127">
      <t>ミニュウリョク</t>
    </rPh>
    <phoneticPr fontId="1"/>
  </si>
  <si>
    <t>⑤</t>
    <phoneticPr fontId="1"/>
  </si>
  <si>
    <t>　入力内容は、「１行化シート」に反映されます。</t>
    <phoneticPr fontId="1"/>
  </si>
  <si>
    <t>　取組が実施予定である場合について</t>
    <rPh sb="1" eb="3">
      <t>トリクミ</t>
    </rPh>
    <rPh sb="4" eb="6">
      <t>ジッシ</t>
    </rPh>
    <rPh sb="6" eb="8">
      <t>ヨテイ</t>
    </rPh>
    <rPh sb="11" eb="13">
      <t>バアイ</t>
    </rPh>
    <phoneticPr fontId="1"/>
  </si>
  <si>
    <r>
      <t>　</t>
    </r>
    <r>
      <rPr>
        <sz val="10"/>
        <color theme="1"/>
        <rFont val="游ゴシック"/>
        <family val="3"/>
        <charset val="128"/>
        <scheme val="minor"/>
      </rPr>
      <t>令和７年度の取組状況に関する指標は、</t>
    </r>
    <r>
      <rPr>
        <u/>
        <sz val="10"/>
        <color theme="1"/>
        <rFont val="游ゴシック"/>
        <family val="3"/>
        <charset val="128"/>
        <scheme val="minor"/>
      </rPr>
      <t>令和７年７月31日時点</t>
    </r>
    <r>
      <rPr>
        <sz val="10"/>
        <color theme="1"/>
        <rFont val="游ゴシック"/>
        <family val="3"/>
        <charset val="128"/>
        <scheme val="minor"/>
      </rPr>
      <t>において取組が行われているものを評価するが、令和７年度中に取組予定であることが、</t>
    </r>
    <r>
      <rPr>
        <b/>
        <sz val="10"/>
        <color theme="1"/>
        <rFont val="游ゴシック"/>
        <family val="3"/>
        <charset val="128"/>
        <scheme val="minor"/>
      </rPr>
      <t>都道府県において客観的資料（計画書、実施要綱、契約書等）で確認</t>
    </r>
    <r>
      <rPr>
        <sz val="10"/>
        <color theme="1"/>
        <rFont val="游ゴシック"/>
        <family val="3"/>
        <charset val="128"/>
        <scheme val="minor"/>
      </rPr>
      <t>できるときには評価対象とする。</t>
    </r>
    <rPh sb="55" eb="56">
      <t>ネン</t>
    </rPh>
    <rPh sb="69" eb="73">
      <t>トドウフケン</t>
    </rPh>
    <phoneticPr fontId="1"/>
  </si>
  <si>
    <t>　採点表に入力する数値について</t>
    <rPh sb="1" eb="3">
      <t>サイテン</t>
    </rPh>
    <rPh sb="3" eb="4">
      <t>ヒョウ</t>
    </rPh>
    <rPh sb="5" eb="7">
      <t>ニュウリョク</t>
    </rPh>
    <rPh sb="9" eb="11">
      <t>スウチ</t>
    </rPh>
    <phoneticPr fontId="1"/>
  </si>
  <si>
    <r>
      <t>　採点表に入力する数値の基準日は、特に指定がある場合や実施予定の場合を除き、</t>
    </r>
    <r>
      <rPr>
        <b/>
        <u/>
        <sz val="9"/>
        <color theme="1"/>
        <rFont val="游ゴシック"/>
        <family val="3"/>
        <charset val="128"/>
        <scheme val="minor"/>
      </rPr>
      <t>令和７年７月31日時点</t>
    </r>
    <r>
      <rPr>
        <sz val="9"/>
        <color theme="1"/>
        <rFont val="游ゴシック"/>
        <family val="3"/>
        <charset val="128"/>
        <scheme val="minor"/>
      </rPr>
      <t>とする。</t>
    </r>
    <rPh sb="1" eb="3">
      <t>サイテン</t>
    </rPh>
    <rPh sb="3" eb="4">
      <t>ヒョウ</t>
    </rPh>
    <rPh sb="5" eb="7">
      <t>ニュウリョク</t>
    </rPh>
    <rPh sb="9" eb="11">
      <t>スウチ</t>
    </rPh>
    <rPh sb="12" eb="15">
      <t>キジュンビ</t>
    </rPh>
    <rPh sb="17" eb="18">
      <t>トク</t>
    </rPh>
    <rPh sb="19" eb="21">
      <t>シテイ</t>
    </rPh>
    <rPh sb="24" eb="26">
      <t>バアイ</t>
    </rPh>
    <rPh sb="27" eb="29">
      <t>ジッシ</t>
    </rPh>
    <rPh sb="29" eb="31">
      <t>ヨテイ</t>
    </rPh>
    <rPh sb="32" eb="34">
      <t>バアイ</t>
    </rPh>
    <rPh sb="35" eb="36">
      <t>ノゾ</t>
    </rPh>
    <rPh sb="41" eb="42">
      <t>ネン</t>
    </rPh>
    <rPh sb="43" eb="44">
      <t>ツキ</t>
    </rPh>
    <rPh sb="46" eb="47">
      <t>ヒ</t>
    </rPh>
    <rPh sb="47" eb="49">
      <t>ジテン</t>
    </rPh>
    <phoneticPr fontId="1"/>
  </si>
  <si>
    <t>　率などの計算式が組まれているセルや、項目名に（人）等の単位が記載されている項目は、数値以外の文字を入力しないでださい。</t>
    <rPh sb="1" eb="2">
      <t>リツ</t>
    </rPh>
    <rPh sb="5" eb="8">
      <t>ケイサンシキ</t>
    </rPh>
    <rPh sb="9" eb="10">
      <t>ク</t>
    </rPh>
    <rPh sb="19" eb="22">
      <t>コウモクメイ</t>
    </rPh>
    <rPh sb="24" eb="25">
      <t>ニン</t>
    </rPh>
    <rPh sb="26" eb="27">
      <t>トウ</t>
    </rPh>
    <rPh sb="28" eb="30">
      <t>タンイ</t>
    </rPh>
    <rPh sb="31" eb="33">
      <t>キサイ</t>
    </rPh>
    <rPh sb="38" eb="40">
      <t>コウモク</t>
    </rPh>
    <rPh sb="42" eb="44">
      <t>スウチ</t>
    </rPh>
    <rPh sb="44" eb="46">
      <t>イガイ</t>
    </rPh>
    <rPh sb="47" eb="49">
      <t>モジ</t>
    </rPh>
    <rPh sb="50" eb="52">
      <t>ニュウリョク</t>
    </rPh>
    <phoneticPr fontId="1"/>
  </si>
  <si>
    <t>　入力内容及び添付ファイルに誤りがないか確認すること</t>
    <rPh sb="1" eb="3">
      <t>ニュウリョク</t>
    </rPh>
    <rPh sb="3" eb="5">
      <t>ナイヨウ</t>
    </rPh>
    <rPh sb="5" eb="6">
      <t>オヨ</t>
    </rPh>
    <rPh sb="7" eb="9">
      <t>テンプ</t>
    </rPh>
    <rPh sb="14" eb="15">
      <t>アヤマ</t>
    </rPh>
    <rPh sb="20" eb="22">
      <t>カクニン</t>
    </rPh>
    <phoneticPr fontId="1"/>
  </si>
  <si>
    <r>
      <t xml:space="preserve">　作業完了後は、速やかに、国へ送付すること。
</t>
    </r>
    <r>
      <rPr>
        <b/>
        <sz val="12"/>
        <color rgb="FFFF0000"/>
        <rFont val="游ゴシック"/>
        <family val="3"/>
        <charset val="128"/>
        <scheme val="minor"/>
      </rPr>
      <t>※作業シートの名称・様式内容は変更しないこと。
※ファイル名については、提出の際、【都道府県番号・都道府県名】評価採点表（都道府県分）入力様式.xlsx　とすること。
　例　【01北海道】評価採点表（都道府県分）入力様式.xlsx</t>
    </r>
    <rPh sb="1" eb="3">
      <t>サギョウ</t>
    </rPh>
    <rPh sb="3" eb="5">
      <t>カンリョウ</t>
    </rPh>
    <rPh sb="5" eb="6">
      <t>アト</t>
    </rPh>
    <rPh sb="8" eb="9">
      <t>スミ</t>
    </rPh>
    <rPh sb="13" eb="14">
      <t>クニ</t>
    </rPh>
    <rPh sb="15" eb="17">
      <t>ソウフ</t>
    </rPh>
    <rPh sb="52" eb="53">
      <t>メイ</t>
    </rPh>
    <rPh sb="65" eb="69">
      <t>トドウフケン</t>
    </rPh>
    <rPh sb="69" eb="71">
      <t>バンゴウ</t>
    </rPh>
    <rPh sb="72" eb="76">
      <t>トドウフケン</t>
    </rPh>
    <rPh sb="76" eb="77">
      <t>メイ</t>
    </rPh>
    <rPh sb="78" eb="80">
      <t>ヒョウカ</t>
    </rPh>
    <rPh sb="80" eb="82">
      <t>サイテン</t>
    </rPh>
    <rPh sb="82" eb="83">
      <t>ヒョウ</t>
    </rPh>
    <rPh sb="84" eb="88">
      <t>トドウフケン</t>
    </rPh>
    <rPh sb="88" eb="89">
      <t>ブン</t>
    </rPh>
    <rPh sb="90" eb="92">
      <t>ニュウリョク</t>
    </rPh>
    <rPh sb="92" eb="94">
      <t>ヨウシキ</t>
    </rPh>
    <rPh sb="108" eb="109">
      <t>レイ</t>
    </rPh>
    <rPh sb="113" eb="116">
      <t>ホッカイドウ</t>
    </rPh>
    <rPh sb="117" eb="119">
      <t>ヒョウカ</t>
    </rPh>
    <rPh sb="119" eb="121">
      <t>サイテン</t>
    </rPh>
    <rPh sb="121" eb="122">
      <t>ヒョウ</t>
    </rPh>
    <rPh sb="123" eb="127">
      <t>トドウフケン</t>
    </rPh>
    <rPh sb="127" eb="128">
      <t>ブン</t>
    </rPh>
    <phoneticPr fontId="1"/>
  </si>
  <si>
    <t>報告様式【都道府県→国】</t>
    <rPh sb="0" eb="2">
      <t>ホウコク</t>
    </rPh>
    <rPh sb="2" eb="4">
      <t>ヨウシキ</t>
    </rPh>
    <rPh sb="5" eb="9">
      <t>トドウフケン</t>
    </rPh>
    <rPh sb="10" eb="11">
      <t>クニ</t>
    </rPh>
    <phoneticPr fontId="1"/>
  </si>
  <si>
    <t>　← 不整合チェック</t>
    <rPh sb="3" eb="6">
      <t>フセイゴウ</t>
    </rPh>
    <phoneticPr fontId="1"/>
  </si>
  <si>
    <t>都道府県コード</t>
    <rPh sb="0" eb="4">
      <t>トドウフケン</t>
    </rPh>
    <phoneticPr fontId="1"/>
  </si>
  <si>
    <t>◀ 都道府県コードを、リスト入力して下さい</t>
    <rPh sb="2" eb="6">
      <t>トドウフケン</t>
    </rPh>
    <rPh sb="14" eb="16">
      <t>ニュウリョク</t>
    </rPh>
    <rPh sb="18" eb="19">
      <t>クダ</t>
    </rPh>
    <phoneticPr fontId="1"/>
  </si>
  <si>
    <t>被保険者数（人）
※令和7年5月31日現在</t>
    <phoneticPr fontId="1"/>
  </si>
  <si>
    <r>
      <t>　</t>
    </r>
    <r>
      <rPr>
        <sz val="11"/>
        <color theme="1"/>
        <rFont val="HG創英角ﾎﾟｯﾌﾟ体"/>
        <family val="3"/>
        <charset val="128"/>
      </rPr>
      <t>←</t>
    </r>
    <r>
      <rPr>
        <sz val="11"/>
        <color theme="1"/>
        <rFont val="游ゴシック"/>
        <family val="2"/>
        <charset val="128"/>
        <scheme val="minor"/>
      </rPr>
      <t xml:space="preserve"> 都道府県コードが、未入力の場合は、 ×</t>
    </r>
    <rPh sb="3" eb="7">
      <t>トドウフケン</t>
    </rPh>
    <rPh sb="12" eb="15">
      <t>ミニュウリョク</t>
    </rPh>
    <rPh sb="16" eb="18">
      <t>バアイ</t>
    </rPh>
    <phoneticPr fontId="1"/>
  </si>
  <si>
    <t>通し</t>
    <rPh sb="0" eb="1">
      <t>トオ</t>
    </rPh>
    <phoneticPr fontId="1"/>
  </si>
  <si>
    <r>
      <t>　</t>
    </r>
    <r>
      <rPr>
        <sz val="11"/>
        <color theme="1"/>
        <rFont val="HG創英角ﾎﾟｯﾌﾟ体"/>
        <family val="3"/>
        <charset val="128"/>
      </rPr>
      <t>←</t>
    </r>
    <r>
      <rPr>
        <sz val="11"/>
        <color theme="1"/>
        <rFont val="游ゴシック"/>
        <family val="2"/>
        <charset val="128"/>
        <scheme val="minor"/>
      </rPr>
      <t xml:space="preserve"> 被保険者数が、未入力の場合は、 ×</t>
    </r>
    <rPh sb="3" eb="7">
      <t>ヒホケンシャ</t>
    </rPh>
    <rPh sb="7" eb="8">
      <t>スウ</t>
    </rPh>
    <rPh sb="10" eb="13">
      <t>ミニュウリョク</t>
    </rPh>
    <rPh sb="14" eb="16">
      <t>バアイ</t>
    </rPh>
    <phoneticPr fontId="1"/>
  </si>
  <si>
    <t>番号</t>
    <rPh sb="0" eb="2">
      <t>バンゴウ</t>
    </rPh>
    <phoneticPr fontId="1"/>
  </si>
  <si>
    <t>令和８年度　保険者努力支援制度（取組評価分）の都道府県分について</t>
    <rPh sb="6" eb="9">
      <t>ホケンシャ</t>
    </rPh>
    <rPh sb="9" eb="11">
      <t>ドリョク</t>
    </rPh>
    <rPh sb="11" eb="13">
      <t>シエン</t>
    </rPh>
    <rPh sb="13" eb="15">
      <t>セイド</t>
    </rPh>
    <rPh sb="16" eb="18">
      <t>トリクミ</t>
    </rPh>
    <rPh sb="18" eb="20">
      <t>ヒョウカ</t>
    </rPh>
    <rPh sb="20" eb="21">
      <t>ブン</t>
    </rPh>
    <rPh sb="23" eb="27">
      <t>トドウフケン</t>
    </rPh>
    <rPh sb="27" eb="28">
      <t>ブン</t>
    </rPh>
    <phoneticPr fontId="1"/>
  </si>
  <si>
    <t>▼</t>
    <phoneticPr fontId="1"/>
  </si>
  <si>
    <t>指標①　主な市町村指標の都道府県単位評価</t>
    <rPh sb="0" eb="2">
      <t>シヒョウ</t>
    </rPh>
    <rPh sb="4" eb="5">
      <t>オモ</t>
    </rPh>
    <rPh sb="6" eb="9">
      <t>シチョウソン</t>
    </rPh>
    <rPh sb="9" eb="11">
      <t>シヒョウ</t>
    </rPh>
    <rPh sb="12" eb="16">
      <t>トドウフケン</t>
    </rPh>
    <rPh sb="16" eb="18">
      <t>タンイ</t>
    </rPh>
    <rPh sb="18" eb="20">
      <t>ヒョウカ</t>
    </rPh>
    <phoneticPr fontId="1"/>
  </si>
  <si>
    <t>（ⅰ）－１　特定健康診査の実施率（令和５年度実績を評価）</t>
    <rPh sb="13" eb="15">
      <t>ジッシ</t>
    </rPh>
    <rPh sb="15" eb="16">
      <t>リツ</t>
    </rPh>
    <rPh sb="17" eb="19">
      <t>レイワ</t>
    </rPh>
    <phoneticPr fontId="1"/>
  </si>
  <si>
    <t>評価指標</t>
    <rPh sb="0" eb="2">
      <t>ヒョウカ</t>
    </rPh>
    <rPh sb="2" eb="4">
      <t>シヒョウ</t>
    </rPh>
    <phoneticPr fontId="1"/>
  </si>
  <si>
    <t>入力欄</t>
    <rPh sb="0" eb="2">
      <t>ニュウリョク</t>
    </rPh>
    <rPh sb="2" eb="3">
      <t>ラン</t>
    </rPh>
    <phoneticPr fontId="1"/>
  </si>
  <si>
    <t>a-1</t>
    <phoneticPr fontId="1"/>
  </si>
  <si>
    <t>①　特定健康診査実施率の都道府県平均値が目標値（60％）を達成している場合</t>
    <rPh sb="2" eb="4">
      <t>トクテイ</t>
    </rPh>
    <rPh sb="4" eb="6">
      <t>ケンコウ</t>
    </rPh>
    <rPh sb="6" eb="8">
      <t>シンサ</t>
    </rPh>
    <rPh sb="8" eb="10">
      <t>ジッシ</t>
    </rPh>
    <rPh sb="10" eb="11">
      <t>リツ</t>
    </rPh>
    <rPh sb="12" eb="16">
      <t>トドウフケン</t>
    </rPh>
    <rPh sb="16" eb="18">
      <t>ヘイキン</t>
    </rPh>
    <rPh sb="18" eb="19">
      <t>アタイ</t>
    </rPh>
    <rPh sb="20" eb="23">
      <t>モクヒョウチ</t>
    </rPh>
    <rPh sb="29" eb="31">
      <t>タッセイ</t>
    </rPh>
    <rPh sb="35" eb="37">
      <t>バアイ</t>
    </rPh>
    <phoneticPr fontId="1"/>
  </si>
  <si>
    <t>a-2</t>
    <phoneticPr fontId="1"/>
  </si>
  <si>
    <t>②　①の基準は達成していないが、特定健康診査の実施率の都道府県平均値が、市町村国保（全体）の平均値を達成し、かつ、令和３年度～令和５年度までの実施率を維持している場合
　※「受診率を維持」は「対前年度比で減少していない」と定義
　※都道府県平均値が令和５年度の市町村国保（全体）の平均値を超えており、かつ、令和３年度～令和５年度の都道府県平均値が低下していない場合を評価</t>
    <phoneticPr fontId="1"/>
  </si>
  <si>
    <t>a-3</t>
    <phoneticPr fontId="1"/>
  </si>
  <si>
    <t>③　特定健康診査の実施率の都道府県平均値が、前年度実績と比較し、３ポイント以上向上している場合（上記①及び②の基準を達成している場合を除く）　</t>
    <phoneticPr fontId="1"/>
  </si>
  <si>
    <t>a-4</t>
    <phoneticPr fontId="1"/>
  </si>
  <si>
    <t>④　特定健康診査の実施率の都道府県平均値が、前年度実績と比較し、２ポイント以上向上している場合（上記①～③の基準を達成している場合を除く）　</t>
    <phoneticPr fontId="1"/>
  </si>
  <si>
    <t>a-5</t>
  </si>
  <si>
    <t>⑤　特定健康診査の実施率の都道府県平均値が、前年度実績と比較し、１ポイント以上向上している場合（上記①～④の基準を達成している場合を除く）　</t>
    <phoneticPr fontId="1"/>
  </si>
  <si>
    <t>a-6</t>
  </si>
  <si>
    <t>⑥　特定健康診査の実施率の都道府県平均値が、前年度水準よりも悪化している場合</t>
    <phoneticPr fontId="1"/>
  </si>
  <si>
    <t>（ⅰ）－２　特定保健指導の実施率（令和５年度実績を評価）</t>
    <rPh sb="17" eb="19">
      <t>レイワ</t>
    </rPh>
    <rPh sb="20" eb="22">
      <t>ネンド</t>
    </rPh>
    <phoneticPr fontId="1"/>
  </si>
  <si>
    <t>a-7</t>
    <phoneticPr fontId="1"/>
  </si>
  <si>
    <t>①　特定保健指導の実施率の都道府県平均値が目標値（60％）を達成している場合</t>
    <rPh sb="2" eb="4">
      <t>トクテイ</t>
    </rPh>
    <rPh sb="4" eb="6">
      <t>ホケン</t>
    </rPh>
    <rPh sb="6" eb="8">
      <t>シドウ</t>
    </rPh>
    <rPh sb="9" eb="11">
      <t>ジッシ</t>
    </rPh>
    <rPh sb="11" eb="12">
      <t>リツ</t>
    </rPh>
    <rPh sb="13" eb="17">
      <t>トドウフケン</t>
    </rPh>
    <rPh sb="17" eb="19">
      <t>ヘイキン</t>
    </rPh>
    <rPh sb="19" eb="20">
      <t>アタイ</t>
    </rPh>
    <rPh sb="21" eb="24">
      <t>モクヒョウチ</t>
    </rPh>
    <rPh sb="30" eb="32">
      <t>タッセイ</t>
    </rPh>
    <rPh sb="36" eb="38">
      <t>バアイ</t>
    </rPh>
    <phoneticPr fontId="1"/>
  </si>
  <si>
    <t>a-8</t>
    <phoneticPr fontId="1"/>
  </si>
  <si>
    <t>②　①の基準は達成していないが、特定保健指導の実施率の都道府県平均値が、市町村国保（全体）の平均値を達成し、かつ、令和３年度～令和５年度までの実施率を維持している場合
　※「実施率を維持」は「対前年度比で減少していない」と定義
　※都道府県平均値が令和５年度の市町村国保（全体）の平均値を超えており、かつ、令和３年度～令和５年度の都道府県平均値が低下していない場合を評価</t>
    <phoneticPr fontId="1"/>
  </si>
  <si>
    <t>a-9</t>
    <phoneticPr fontId="1"/>
  </si>
  <si>
    <t>③　特定保健指導の実施率の都道府県平均値が、前年度実績と比較し、３ポイント以上向上している場合（上記①及び②の基準を達成している場合を除く）</t>
    <phoneticPr fontId="1"/>
  </si>
  <si>
    <t>a-10</t>
    <phoneticPr fontId="1"/>
  </si>
  <si>
    <t>④　特定保健指導の実施率の都道府県平均値が、前年度実績と比較し、２ポイント以上向上している場合（上記①～③の基準を達成している場合を除く）</t>
    <phoneticPr fontId="1"/>
  </si>
  <si>
    <t>a-11</t>
    <phoneticPr fontId="1"/>
  </si>
  <si>
    <t>⑤　特定保健指導の実施率の都道府県平均値が、前年度実績と比較し、１ポイント以上向上している場合（上記①～④の基準を達成している場合を除く）</t>
    <phoneticPr fontId="1"/>
  </si>
  <si>
    <t>a-12</t>
    <phoneticPr fontId="1"/>
  </si>
  <si>
    <t>⑥　特定保健指導の実施率の都道府県平均値が、前年度水準よりも１ポイント以上悪化している場合</t>
    <phoneticPr fontId="1"/>
  </si>
  <si>
    <t>（ⅰ）ー３　特定健康診査及び特定保健指導の実施率</t>
    <phoneticPr fontId="1"/>
  </si>
  <si>
    <t>a-13</t>
    <phoneticPr fontId="1"/>
  </si>
  <si>
    <t>①　特定健康診査及び特定保健指導実施率が、ともに都道府県の上位５位を達成している場合</t>
    <rPh sb="2" eb="4">
      <t>トクテイ</t>
    </rPh>
    <rPh sb="4" eb="6">
      <t>ケンコウ</t>
    </rPh>
    <rPh sb="6" eb="8">
      <t>シンサ</t>
    </rPh>
    <rPh sb="8" eb="9">
      <t>オヨ</t>
    </rPh>
    <rPh sb="10" eb="12">
      <t>トクテイ</t>
    </rPh>
    <rPh sb="12" eb="14">
      <t>ホケン</t>
    </rPh>
    <rPh sb="14" eb="16">
      <t>シドウ</t>
    </rPh>
    <rPh sb="16" eb="18">
      <t>ジッシ</t>
    </rPh>
    <rPh sb="18" eb="19">
      <t>リツ</t>
    </rPh>
    <rPh sb="24" eb="28">
      <t>トドウフケン</t>
    </rPh>
    <rPh sb="29" eb="31">
      <t>ジョウイ</t>
    </rPh>
    <rPh sb="32" eb="33">
      <t>イ</t>
    </rPh>
    <rPh sb="34" eb="36">
      <t>タッセイ</t>
    </rPh>
    <rPh sb="40" eb="42">
      <t>バアイ</t>
    </rPh>
    <phoneticPr fontId="1"/>
  </si>
  <si>
    <t>（ⅱ）生活習慣病の発症予防・重症化予防の取組状況（令和７年度実績を評価）</t>
    <phoneticPr fontId="1"/>
  </si>
  <si>
    <t>a-14</t>
    <phoneticPr fontId="1"/>
  </si>
  <si>
    <t>①　管内市町村のうち、市町村指標①を満たす市町村の割合が9.5割を超えている場合</t>
    <rPh sb="2" eb="4">
      <t>カンナイ</t>
    </rPh>
    <rPh sb="4" eb="7">
      <t>シチョウソン</t>
    </rPh>
    <rPh sb="11" eb="14">
      <t>シチョウソン</t>
    </rPh>
    <rPh sb="14" eb="16">
      <t>シヒョウ</t>
    </rPh>
    <rPh sb="18" eb="19">
      <t>ミ</t>
    </rPh>
    <rPh sb="21" eb="24">
      <t>シチョウソン</t>
    </rPh>
    <rPh sb="25" eb="27">
      <t>ワリアイ</t>
    </rPh>
    <rPh sb="31" eb="32">
      <t>ワリ</t>
    </rPh>
    <rPh sb="33" eb="34">
      <t>コ</t>
    </rPh>
    <rPh sb="38" eb="40">
      <t>バアイ</t>
    </rPh>
    <phoneticPr fontId="1"/>
  </si>
  <si>
    <t>a-15</t>
  </si>
  <si>
    <t>②　管内市町村のうち、市町村指標④を満たす市町村の割合が9.5割を超えている場合</t>
    <phoneticPr fontId="1"/>
  </si>
  <si>
    <t>a-16</t>
  </si>
  <si>
    <t>③　管内市町村のうち、市町村指標⑤を満たす市町村の割合が９割を超えている場合</t>
    <phoneticPr fontId="1"/>
  </si>
  <si>
    <t>（ⅲ）－１　個人インセンティブの提供（令和７年度実績を評価）</t>
    <phoneticPr fontId="1"/>
  </si>
  <si>
    <t>a-17</t>
    <phoneticPr fontId="1"/>
  </si>
  <si>
    <t>①　管内市町村のうち、市町村指標①を満たす市町村の割合が８割を超えている場合</t>
    <rPh sb="2" eb="4">
      <t>カンナイ</t>
    </rPh>
    <rPh sb="4" eb="7">
      <t>シチョウソン</t>
    </rPh>
    <rPh sb="11" eb="14">
      <t>シチョウソン</t>
    </rPh>
    <rPh sb="14" eb="16">
      <t>シヒョウ</t>
    </rPh>
    <rPh sb="18" eb="19">
      <t>ミ</t>
    </rPh>
    <rPh sb="21" eb="24">
      <t>シチョウソン</t>
    </rPh>
    <rPh sb="25" eb="27">
      <t>ワリアイ</t>
    </rPh>
    <rPh sb="29" eb="30">
      <t>ワリ</t>
    </rPh>
    <rPh sb="31" eb="32">
      <t>コ</t>
    </rPh>
    <rPh sb="36" eb="38">
      <t>バアイ</t>
    </rPh>
    <phoneticPr fontId="1"/>
  </si>
  <si>
    <t>a-18</t>
    <phoneticPr fontId="1"/>
  </si>
  <si>
    <t>②　①の基準は満たさないが、管内市町村のうち市町村指標①を満たす市町村の割合が６割を超えている場合</t>
    <phoneticPr fontId="1"/>
  </si>
  <si>
    <t>a-19</t>
    <phoneticPr fontId="1"/>
  </si>
  <si>
    <t>③　管内市町村のうち、市町村指標(1)①及び(2)⑥を満たす市町村の割合が７割を超えている場合</t>
    <phoneticPr fontId="1"/>
  </si>
  <si>
    <t>（ⅲ）－２　個人への分かりやすい情報提供の実施（令和７年度実績を評価）</t>
    <rPh sb="6" eb="8">
      <t>コジン</t>
    </rPh>
    <rPh sb="10" eb="11">
      <t>ワ</t>
    </rPh>
    <rPh sb="16" eb="18">
      <t>ジョウホウ</t>
    </rPh>
    <rPh sb="18" eb="20">
      <t>テイキョウ</t>
    </rPh>
    <rPh sb="21" eb="23">
      <t>ジッシ</t>
    </rPh>
    <phoneticPr fontId="1"/>
  </si>
  <si>
    <t>a-20</t>
    <phoneticPr fontId="1"/>
  </si>
  <si>
    <t>①　管内市町村の被保険者数に対するマイナンバーカードの健康保険証利用登録者数の割合の都道府県平均値が上位１割相当の数値を達成している場合</t>
    <rPh sb="2" eb="7">
      <t>カンナイシチョウソン</t>
    </rPh>
    <rPh sb="8" eb="12">
      <t>ヒホケンシャ</t>
    </rPh>
    <rPh sb="12" eb="13">
      <t>スウ</t>
    </rPh>
    <rPh sb="14" eb="15">
      <t>タイ</t>
    </rPh>
    <rPh sb="27" eb="37">
      <t>ケンコウホケンショウリヨウトウロクシャ</t>
    </rPh>
    <rPh sb="37" eb="38">
      <t>スウ</t>
    </rPh>
    <rPh sb="39" eb="41">
      <t>ワリアイ</t>
    </rPh>
    <rPh sb="42" eb="46">
      <t>トドウフケン</t>
    </rPh>
    <rPh sb="46" eb="49">
      <t>ヘイキンチ</t>
    </rPh>
    <rPh sb="50" eb="52">
      <t>ジョウイ</t>
    </rPh>
    <rPh sb="53" eb="54">
      <t>ワリ</t>
    </rPh>
    <rPh sb="54" eb="56">
      <t>ソウトウ</t>
    </rPh>
    <rPh sb="57" eb="59">
      <t>スウチ</t>
    </rPh>
    <rPh sb="60" eb="62">
      <t>タッセイ</t>
    </rPh>
    <rPh sb="66" eb="68">
      <t>バアイ</t>
    </rPh>
    <phoneticPr fontId="1"/>
  </si>
  <si>
    <t>a-21</t>
    <phoneticPr fontId="1"/>
  </si>
  <si>
    <t>②　①の基準は満たさないが、管内市町村の被保険者数に対するマイナンバーカードの健康保険証利用登録者数の割合の都道府県平均値が上位３割相当の数値を達成している場合</t>
    <rPh sb="4" eb="6">
      <t>キジュン</t>
    </rPh>
    <rPh sb="7" eb="8">
      <t>ミ</t>
    </rPh>
    <rPh sb="14" eb="19">
      <t>カンナイシチョウソン</t>
    </rPh>
    <rPh sb="20" eb="25">
      <t>ヒホケンシャスウ</t>
    </rPh>
    <rPh sb="26" eb="27">
      <t>タイ</t>
    </rPh>
    <rPh sb="39" eb="49">
      <t>ケンコウホケンショウリヨウトウロクシャ</t>
    </rPh>
    <rPh sb="49" eb="50">
      <t>スウ</t>
    </rPh>
    <rPh sb="51" eb="53">
      <t>ワリアイ</t>
    </rPh>
    <rPh sb="54" eb="61">
      <t>トドウフケンヘイキンチ</t>
    </rPh>
    <rPh sb="62" eb="64">
      <t>ジョウイ</t>
    </rPh>
    <rPh sb="65" eb="66">
      <t>ワリ</t>
    </rPh>
    <rPh sb="66" eb="68">
      <t>ソウトウ</t>
    </rPh>
    <rPh sb="69" eb="71">
      <t>スウチ</t>
    </rPh>
    <rPh sb="72" eb="74">
      <t>タッセイ</t>
    </rPh>
    <rPh sb="78" eb="80">
      <t>バアイ</t>
    </rPh>
    <phoneticPr fontId="1"/>
  </si>
  <si>
    <t>a-22</t>
    <phoneticPr fontId="1"/>
  </si>
  <si>
    <t>③　管内市町村のマイナ保険証の利用率の都道府県平均値が上位１割相当の数値を達成している場合</t>
    <phoneticPr fontId="1"/>
  </si>
  <si>
    <t>a-23</t>
  </si>
  <si>
    <t>④　③の基準は満たさないが、管内市町村のマイナ保険証の利用率の都道府県平均値が上位３割相当の数値を達成している場合</t>
    <phoneticPr fontId="1"/>
  </si>
  <si>
    <t>a-24</t>
  </si>
  <si>
    <t>⑤　③及び④の基準は満たさないが、管内市町村のマイナ保険証の利用率の都道府県平均値が上位５割相当の数値を達成している場合</t>
    <phoneticPr fontId="1"/>
  </si>
  <si>
    <t>（ⅳ）後発医薬品の使用割合（令和６年度実績を評価）</t>
    <phoneticPr fontId="1"/>
  </si>
  <si>
    <t>a-25</t>
    <phoneticPr fontId="1"/>
  </si>
  <si>
    <t>①　後発医薬品の使用割合の都道府県平均が85％を達成している場合</t>
    <rPh sb="2" eb="4">
      <t>コウハツ</t>
    </rPh>
    <rPh sb="4" eb="7">
      <t>イヤクヒン</t>
    </rPh>
    <rPh sb="8" eb="10">
      <t>シヨウ</t>
    </rPh>
    <rPh sb="10" eb="12">
      <t>ワリアイ</t>
    </rPh>
    <rPh sb="13" eb="17">
      <t>トドウフケン</t>
    </rPh>
    <rPh sb="17" eb="19">
      <t>ヘイキン</t>
    </rPh>
    <rPh sb="24" eb="26">
      <t>タッセイ</t>
    </rPh>
    <rPh sb="30" eb="32">
      <t>バアイ</t>
    </rPh>
    <phoneticPr fontId="1"/>
  </si>
  <si>
    <t>（ⅴ）保険料（税）収納率（令和６年度実績を評価）</t>
    <phoneticPr fontId="1"/>
  </si>
  <si>
    <t>a-26</t>
    <phoneticPr fontId="1"/>
  </si>
  <si>
    <t>①　保険料収納率の都道府県平均値が上位２割相当の数値を達成している場合</t>
    <rPh sb="2" eb="5">
      <t>ホケンリョウ</t>
    </rPh>
    <rPh sb="5" eb="7">
      <t>シュウノウ</t>
    </rPh>
    <rPh sb="7" eb="8">
      <t>リツ</t>
    </rPh>
    <rPh sb="9" eb="13">
      <t>トドウフケン</t>
    </rPh>
    <rPh sb="13" eb="15">
      <t>ヘイキン</t>
    </rPh>
    <rPh sb="15" eb="16">
      <t>アタイ</t>
    </rPh>
    <rPh sb="17" eb="19">
      <t>ジョウイ</t>
    </rPh>
    <rPh sb="20" eb="21">
      <t>ワリ</t>
    </rPh>
    <rPh sb="21" eb="23">
      <t>ソウトウ</t>
    </rPh>
    <rPh sb="24" eb="26">
      <t>スウチ</t>
    </rPh>
    <rPh sb="27" eb="29">
      <t>タッセイ</t>
    </rPh>
    <rPh sb="33" eb="35">
      <t>バアイ</t>
    </rPh>
    <phoneticPr fontId="1"/>
  </si>
  <si>
    <t>a-27</t>
  </si>
  <si>
    <t>②　①の基準は満たさないが、保険料収納率の都道府県平均値が上位４割相当の数値を達成している場合</t>
    <phoneticPr fontId="1"/>
  </si>
  <si>
    <t>a-28</t>
  </si>
  <si>
    <t>③　保険料収納率の都道府県平均値が令和５年度の実績と比較して0.6ポイント以上向上している場合</t>
    <rPh sb="17" eb="19">
      <t>レイワ</t>
    </rPh>
    <phoneticPr fontId="1"/>
  </si>
  <si>
    <t>a-29</t>
  </si>
  <si>
    <t>④　③の基準は満たさないが、保険料収納率の都道府県平均値が令和５年度実績と比較して向上している場合</t>
    <rPh sb="29" eb="31">
      <t>レイワ</t>
    </rPh>
    <phoneticPr fontId="1"/>
  </si>
  <si>
    <t>（ⅵ）－１　重複投与者に対する取組（令和７年度の実施状況を評価）</t>
    <phoneticPr fontId="1"/>
  </si>
  <si>
    <t>a-30</t>
    <phoneticPr fontId="1"/>
  </si>
  <si>
    <t>①　管内市町村のうち、市町村指標①を満たす市町村の割合が９割を越えている場合</t>
    <rPh sb="2" eb="4">
      <t>カンナイ</t>
    </rPh>
    <rPh sb="4" eb="7">
      <t>シチョウソン</t>
    </rPh>
    <rPh sb="11" eb="14">
      <t>シチョウソン</t>
    </rPh>
    <rPh sb="14" eb="16">
      <t>シヒョウ</t>
    </rPh>
    <rPh sb="18" eb="19">
      <t>ミ</t>
    </rPh>
    <rPh sb="21" eb="24">
      <t>シチョウソン</t>
    </rPh>
    <rPh sb="25" eb="27">
      <t>ワリアイ</t>
    </rPh>
    <rPh sb="29" eb="30">
      <t>ワリ</t>
    </rPh>
    <rPh sb="31" eb="32">
      <t>コ</t>
    </rPh>
    <rPh sb="36" eb="38">
      <t>バアイ</t>
    </rPh>
    <phoneticPr fontId="1"/>
  </si>
  <si>
    <t>a-31</t>
    <phoneticPr fontId="1"/>
  </si>
  <si>
    <t>②　管内市町村のうち、市町村指標②を満たす市町村の割合が９割を越えている場合</t>
    <phoneticPr fontId="1"/>
  </si>
  <si>
    <t>（ⅵ）－２　多剤投与者に対する取組（令和７年度の実施状況を評価）</t>
    <rPh sb="6" eb="8">
      <t>タザイ</t>
    </rPh>
    <phoneticPr fontId="1"/>
  </si>
  <si>
    <t>a-32</t>
    <phoneticPr fontId="1"/>
  </si>
  <si>
    <t>a-33</t>
    <phoneticPr fontId="1"/>
  </si>
  <si>
    <t>指標②　医療費適正化のアウトカム評価</t>
    <rPh sb="0" eb="2">
      <t>シヒョウ</t>
    </rPh>
    <rPh sb="4" eb="7">
      <t>イリョウヒ</t>
    </rPh>
    <rPh sb="7" eb="10">
      <t>テキセイカ</t>
    </rPh>
    <rPh sb="16" eb="18">
      <t>ヒョウカ</t>
    </rPh>
    <phoneticPr fontId="1"/>
  </si>
  <si>
    <t>（ⅰ）年齢調整後一人当たり医療費（令和５年度実績を評価）</t>
    <rPh sb="17" eb="19">
      <t>レイワ</t>
    </rPh>
    <rPh sb="20" eb="22">
      <t>ネンド</t>
    </rPh>
    <phoneticPr fontId="1"/>
  </si>
  <si>
    <t>b-1</t>
    <phoneticPr fontId="1"/>
  </si>
  <si>
    <t>①　年齢調整後一人当たり医療費が、全都道府県の上位１位から５位である場合</t>
    <rPh sb="2" eb="4">
      <t>ネンレイ</t>
    </rPh>
    <rPh sb="4" eb="7">
      <t>チョウセイゴ</t>
    </rPh>
    <rPh sb="7" eb="9">
      <t>ヒトリ</t>
    </rPh>
    <rPh sb="9" eb="10">
      <t>ア</t>
    </rPh>
    <rPh sb="12" eb="15">
      <t>イリョウヒ</t>
    </rPh>
    <rPh sb="17" eb="18">
      <t>ゼン</t>
    </rPh>
    <rPh sb="18" eb="22">
      <t>トドウフケン</t>
    </rPh>
    <rPh sb="23" eb="25">
      <t>ジョウイ</t>
    </rPh>
    <rPh sb="26" eb="27">
      <t>イ</t>
    </rPh>
    <rPh sb="30" eb="31">
      <t>イ</t>
    </rPh>
    <rPh sb="34" eb="36">
      <t>バアイ</t>
    </rPh>
    <phoneticPr fontId="1"/>
  </si>
  <si>
    <t>b-2</t>
    <phoneticPr fontId="1"/>
  </si>
  <si>
    <t>②　年齢調整後一人当たり医療費が、全都道府県の上位６位から10位である場合</t>
    <phoneticPr fontId="1"/>
  </si>
  <si>
    <t>b-3</t>
    <phoneticPr fontId="1"/>
  </si>
  <si>
    <t>③　①及び②の基準は満たさないが、年齢調整後一人当たり医療費が、全国平均よりも低い水準である場合</t>
    <phoneticPr fontId="1"/>
  </si>
  <si>
    <t>（ⅱ）年齢調整後一人当たり医療費の改善状況（令和５年度実績を評価）</t>
    <rPh sb="22" eb="24">
      <t>レイワ</t>
    </rPh>
    <rPh sb="25" eb="27">
      <t>ネンド</t>
    </rPh>
    <phoneticPr fontId="1"/>
  </si>
  <si>
    <t>①　年齢調整後一人当たり医療費が、以下のいずれかに該当する場合</t>
    <phoneticPr fontId="1"/>
  </si>
  <si>
    <t>b-4</t>
    <phoneticPr fontId="1"/>
  </si>
  <si>
    <t>ア　前年度から改善しており、改善率が全都道府県の上位１位から５位の場合</t>
    <phoneticPr fontId="1"/>
  </si>
  <si>
    <t>b-5</t>
  </si>
  <si>
    <t>イ　前年度から改善しており、改善率が全都道府県の上位６位から10位の場合</t>
    <phoneticPr fontId="1"/>
  </si>
  <si>
    <t>b-6</t>
  </si>
  <si>
    <t>ウ　前年度から改善している場合</t>
    <phoneticPr fontId="1"/>
  </si>
  <si>
    <t>b-7</t>
  </si>
  <si>
    <t>エ　前年度水準を維持（※１）している場合</t>
    <phoneticPr fontId="1"/>
  </si>
  <si>
    <t>b-8</t>
  </si>
  <si>
    <t>②　年齢調整後一人当たり医療費が前々年度から連続して改善している場合</t>
    <phoneticPr fontId="1"/>
  </si>
  <si>
    <t>b-9</t>
  </si>
  <si>
    <t>③　年齢調整後一人当たり医療費が前々年度水準及び前年度水準よりも悪化している場合（※２、※３）</t>
    <phoneticPr fontId="1"/>
  </si>
  <si>
    <t>b-10</t>
  </si>
  <si>
    <t>④　③の基準は満たさないが、年齢調整後一人当たり医療費が前年度水準より悪化している場合（※２、※３）</t>
    <phoneticPr fontId="1"/>
  </si>
  <si>
    <t>（※１）「維持」とは、令和元年度、令和３年度及び令和４年度平均を超えていない場合を指す。</t>
    <phoneticPr fontId="1"/>
  </si>
  <si>
    <t>（※２）「悪化」とは、前年度と比較して年齢調整後一人当たり医療費が＋であり、かつ前年度水準（令和元年度、令和３年度及び令和４年度の平均値）を超えている場合を指す。（前々年度水準は、平成30年度、令和元年度及び令和３年度の平均値）</t>
    <phoneticPr fontId="1"/>
  </si>
  <si>
    <t xml:space="preserve">（※３）都道府県指標①（ⅰ）、（ⅱ）、（ⅲ）－１、（ⅳ）のいずれもを得点している都道府県は対象外とする。
</t>
    <phoneticPr fontId="1"/>
  </si>
  <si>
    <t>（ⅰ）重症化予防のマクロ的評価（年齢調整後新規透析導入患者数における当年度の実績）（令和６年度実績を評価）</t>
    <phoneticPr fontId="1"/>
  </si>
  <si>
    <t>b-11</t>
    <phoneticPr fontId="1"/>
  </si>
  <si>
    <t>①　都道府県の年齢調整後新規透析導入患者数（対被保険者数１万人）が少ない順に、全都道府県の上位１位から５位である場合</t>
    <rPh sb="2" eb="6">
      <t>トドウフケン</t>
    </rPh>
    <rPh sb="7" eb="9">
      <t>ネンレイ</t>
    </rPh>
    <rPh sb="9" eb="12">
      <t>チョウセイゴ</t>
    </rPh>
    <rPh sb="12" eb="14">
      <t>シンキ</t>
    </rPh>
    <rPh sb="14" eb="16">
      <t>トウセキ</t>
    </rPh>
    <rPh sb="16" eb="18">
      <t>ドウニュウ</t>
    </rPh>
    <rPh sb="18" eb="21">
      <t>カンジャスウ</t>
    </rPh>
    <rPh sb="22" eb="23">
      <t>タイ</t>
    </rPh>
    <rPh sb="23" eb="27">
      <t>ヒホケンシャ</t>
    </rPh>
    <rPh sb="27" eb="28">
      <t>スウ</t>
    </rPh>
    <rPh sb="29" eb="31">
      <t>マンニン</t>
    </rPh>
    <rPh sb="33" eb="34">
      <t>スク</t>
    </rPh>
    <rPh sb="36" eb="37">
      <t>ジュン</t>
    </rPh>
    <rPh sb="39" eb="40">
      <t>ゼン</t>
    </rPh>
    <rPh sb="40" eb="44">
      <t>トドウフケン</t>
    </rPh>
    <rPh sb="45" eb="47">
      <t>ジョウイ</t>
    </rPh>
    <rPh sb="48" eb="49">
      <t>イ</t>
    </rPh>
    <rPh sb="52" eb="53">
      <t>イ</t>
    </rPh>
    <rPh sb="56" eb="58">
      <t>バアイ</t>
    </rPh>
    <phoneticPr fontId="1"/>
  </si>
  <si>
    <t>b-12</t>
  </si>
  <si>
    <t>②　都道府県の年齢調整後新規透析導入患者数（対被保険者数１万人）が少ない順に、全都道府県の上位６位から10位である場合</t>
    <phoneticPr fontId="1"/>
  </si>
  <si>
    <t>b-13</t>
  </si>
  <si>
    <t>③　①及び②の基準は満たさないが、都道府県の年齢調整後新規透析導入患者数（対被保険者数１万人）が少ない順に、全都道府県の上位5割である場合</t>
    <phoneticPr fontId="1"/>
  </si>
  <si>
    <t>（ⅱ）重症化予防のマクロ的評価（前年度との比較）（年齢調整後新規透析導入患者数における前年度との比較）（令和６年度実績を評価）</t>
    <phoneticPr fontId="1"/>
  </si>
  <si>
    <t>b-14</t>
    <phoneticPr fontId="1"/>
  </si>
  <si>
    <t>④　都道府県の年齢調整後新規透析導入患者数（対被保険者数１万人）の前年度からの減少幅が大きい順に、全都道府県の上位１位から５位である場合</t>
    <rPh sb="2" eb="6">
      <t>トドウフケン</t>
    </rPh>
    <rPh sb="7" eb="9">
      <t>ネンレイ</t>
    </rPh>
    <rPh sb="9" eb="12">
      <t>チョウセイゴ</t>
    </rPh>
    <rPh sb="12" eb="14">
      <t>シンキ</t>
    </rPh>
    <rPh sb="14" eb="16">
      <t>トウセキ</t>
    </rPh>
    <rPh sb="16" eb="18">
      <t>ドウニュウ</t>
    </rPh>
    <rPh sb="18" eb="21">
      <t>カンジャスウ</t>
    </rPh>
    <rPh sb="22" eb="23">
      <t>タイ</t>
    </rPh>
    <rPh sb="23" eb="27">
      <t>ヒホケンシャ</t>
    </rPh>
    <rPh sb="27" eb="28">
      <t>スウ</t>
    </rPh>
    <rPh sb="29" eb="31">
      <t>マンニン</t>
    </rPh>
    <rPh sb="33" eb="36">
      <t>ゼンネンド</t>
    </rPh>
    <rPh sb="39" eb="42">
      <t>ゲンショウハバ</t>
    </rPh>
    <rPh sb="43" eb="44">
      <t>オオ</t>
    </rPh>
    <rPh sb="46" eb="47">
      <t>ジュン</t>
    </rPh>
    <rPh sb="49" eb="50">
      <t>ゼン</t>
    </rPh>
    <rPh sb="50" eb="54">
      <t>トドウフケン</t>
    </rPh>
    <rPh sb="55" eb="57">
      <t>ジョウイ</t>
    </rPh>
    <rPh sb="58" eb="59">
      <t>イ</t>
    </rPh>
    <rPh sb="62" eb="63">
      <t>イ</t>
    </rPh>
    <rPh sb="66" eb="68">
      <t>バアイ</t>
    </rPh>
    <phoneticPr fontId="1"/>
  </si>
  <si>
    <t>b-15</t>
  </si>
  <si>
    <t>⑤　都道府県の年齢調整後新規透析導入患者数（対被保険者数１万人）の前年度からの減少幅が大きい順に、全都道府県の上位６位から10位である場合</t>
    <phoneticPr fontId="1"/>
  </si>
  <si>
    <t>b-16</t>
  </si>
  <si>
    <t>⑥　④及び⑤の基準は満たさないが、都道府県の年齢調整後新規透析導入患者数（対被保険者数１万人）の前年度からの減少幅が大きい順に、全都道府県の上位5割である場合</t>
    <phoneticPr fontId="1"/>
  </si>
  <si>
    <t>b-17</t>
  </si>
  <si>
    <t>⑦　都道府県の年齢調整後新規透析患者数（対象被保険者１万人）が悪化した場合（※）</t>
    <phoneticPr fontId="1"/>
  </si>
  <si>
    <t>（※）都道府県指標①生活習慣病の発症予防・重症化予防の取組状況（ⅱ）②または③のいずれかを得点している都道府県は対象外とする。</t>
    <phoneticPr fontId="1"/>
  </si>
  <si>
    <t>（ⅲ）重症化予防のマクロ的評価（血糖コントロール不良者の割合）（令和５年度実績を評価）</t>
    <phoneticPr fontId="1"/>
  </si>
  <si>
    <t>b-18</t>
    <phoneticPr fontId="1"/>
  </si>
  <si>
    <t>①　都道府県の特定健康診査受診者でHbA1cを測定されている者のうち、HbA1c8.0％以上の者の割合が健康日本21（第３次）の目標値1.0％未満を達成している場合</t>
    <rPh sb="2" eb="6">
      <t>トドウフケン</t>
    </rPh>
    <rPh sb="7" eb="9">
      <t>トクテイ</t>
    </rPh>
    <rPh sb="9" eb="11">
      <t>ケンコウ</t>
    </rPh>
    <rPh sb="11" eb="13">
      <t>シンサ</t>
    </rPh>
    <rPh sb="13" eb="16">
      <t>ジュシンシャ</t>
    </rPh>
    <rPh sb="23" eb="25">
      <t>ソクテイ</t>
    </rPh>
    <rPh sb="30" eb="31">
      <t>モノ</t>
    </rPh>
    <rPh sb="44" eb="46">
      <t>イジョウ</t>
    </rPh>
    <rPh sb="47" eb="48">
      <t>モノ</t>
    </rPh>
    <rPh sb="49" eb="51">
      <t>ワリアイ</t>
    </rPh>
    <rPh sb="52" eb="54">
      <t>ケンコウ</t>
    </rPh>
    <rPh sb="54" eb="56">
      <t>ニホン</t>
    </rPh>
    <rPh sb="59" eb="60">
      <t>ダイ</t>
    </rPh>
    <rPh sb="61" eb="62">
      <t>ジ</t>
    </rPh>
    <rPh sb="64" eb="67">
      <t>モクヒョウチ</t>
    </rPh>
    <rPh sb="71" eb="73">
      <t>ミマン</t>
    </rPh>
    <rPh sb="74" eb="76">
      <t>タッセイ</t>
    </rPh>
    <rPh sb="80" eb="82">
      <t>バアイ</t>
    </rPh>
    <phoneticPr fontId="1"/>
  </si>
  <si>
    <t>（ⅳ）重症化予防のマクロ的評価（HbA1c高値未治療者*の割合）（令和５年度実績を評価）</t>
    <phoneticPr fontId="1"/>
  </si>
  <si>
    <t>b-19</t>
    <phoneticPr fontId="1"/>
  </si>
  <si>
    <t>①　都道府県の特定健康診査受診者でHbA1cを測定されている者のうち、HbA1c8.0％以上の未治療者の割合が少ない順に、全都道府県の上位１位から５位である場合</t>
    <rPh sb="2" eb="6">
      <t>トドウフケン</t>
    </rPh>
    <rPh sb="7" eb="9">
      <t>トクテイ</t>
    </rPh>
    <rPh sb="9" eb="11">
      <t>ケンコウ</t>
    </rPh>
    <rPh sb="11" eb="13">
      <t>シンサ</t>
    </rPh>
    <rPh sb="13" eb="16">
      <t>ジュシンシャ</t>
    </rPh>
    <rPh sb="23" eb="25">
      <t>ソクテイ</t>
    </rPh>
    <rPh sb="30" eb="31">
      <t>モノ</t>
    </rPh>
    <rPh sb="44" eb="46">
      <t>イジョウ</t>
    </rPh>
    <rPh sb="47" eb="50">
      <t>ミチリョウ</t>
    </rPh>
    <rPh sb="50" eb="51">
      <t>シャ</t>
    </rPh>
    <rPh sb="52" eb="54">
      <t>ワリアイ</t>
    </rPh>
    <rPh sb="55" eb="56">
      <t>スク</t>
    </rPh>
    <rPh sb="58" eb="59">
      <t>ジュン</t>
    </rPh>
    <rPh sb="61" eb="62">
      <t>ゼン</t>
    </rPh>
    <rPh sb="62" eb="66">
      <t>トドウフケン</t>
    </rPh>
    <rPh sb="67" eb="69">
      <t>ジョウイ</t>
    </rPh>
    <rPh sb="70" eb="71">
      <t>イ</t>
    </rPh>
    <rPh sb="74" eb="75">
      <t>イ</t>
    </rPh>
    <rPh sb="78" eb="80">
      <t>バアイ</t>
    </rPh>
    <phoneticPr fontId="1"/>
  </si>
  <si>
    <t>b-20</t>
  </si>
  <si>
    <t>②　都道府県の特定健康診査受診者でHbA1cを測定されている者のうち、HbA1c8.0％以上の未治療者の割合が少ない順に、全都道府県の上位６位から10位である場合</t>
    <phoneticPr fontId="1"/>
  </si>
  <si>
    <t>b-21</t>
  </si>
  <si>
    <t>③　①及び②の基準は満たさないが、都道府県の特定健康診査受診者でHbA1cを測定されている者のうち、HbA1c8.0％以上の未治療者の割合が少ない順に、全都道府県の上位５割である場合</t>
    <phoneticPr fontId="1"/>
  </si>
  <si>
    <t>b-22</t>
  </si>
  <si>
    <t>④　都道府県の特定健康診査受診者でHbA1cを測定されている者のうち、HbA1c8.0％以上の未治療者の割合が、前年度水準より悪化している場合（※）</t>
    <phoneticPr fontId="1"/>
  </si>
  <si>
    <t>（※）特定保健指導の実施率の都道府県平均値が前年度水準よりも向上している都道府県は対象外とする。</t>
    <phoneticPr fontId="1"/>
  </si>
  <si>
    <t>（ⅰ）重複投与者数（当年度の実績）（令和６年度実績を評価）</t>
    <rPh sb="10" eb="13">
      <t>トウネンド</t>
    </rPh>
    <rPh sb="14" eb="16">
      <t>ジッセキ</t>
    </rPh>
    <phoneticPr fontId="1"/>
  </si>
  <si>
    <t>b-23</t>
    <phoneticPr fontId="1"/>
  </si>
  <si>
    <t>①　都道府県の重複投与者数（対被保険者１万人）が少ない順に、全都道府県の上位１位から５位である場合</t>
    <rPh sb="2" eb="6">
      <t>トドウフケン</t>
    </rPh>
    <rPh sb="7" eb="9">
      <t>チョウフク</t>
    </rPh>
    <rPh sb="9" eb="11">
      <t>トウヨ</t>
    </rPh>
    <rPh sb="11" eb="12">
      <t>シャ</t>
    </rPh>
    <rPh sb="12" eb="13">
      <t>スウ</t>
    </rPh>
    <rPh sb="14" eb="15">
      <t>タイ</t>
    </rPh>
    <rPh sb="15" eb="19">
      <t>ヒホケンシャ</t>
    </rPh>
    <rPh sb="20" eb="22">
      <t>マンニン</t>
    </rPh>
    <rPh sb="24" eb="25">
      <t>スク</t>
    </rPh>
    <rPh sb="27" eb="28">
      <t>ジュン</t>
    </rPh>
    <rPh sb="30" eb="31">
      <t>ゼン</t>
    </rPh>
    <rPh sb="31" eb="35">
      <t>トドウフケン</t>
    </rPh>
    <rPh sb="36" eb="38">
      <t>ジョウイ</t>
    </rPh>
    <rPh sb="39" eb="40">
      <t>イ</t>
    </rPh>
    <rPh sb="43" eb="44">
      <t>イ</t>
    </rPh>
    <rPh sb="47" eb="49">
      <t>バアイ</t>
    </rPh>
    <phoneticPr fontId="1"/>
  </si>
  <si>
    <t>b-24</t>
  </si>
  <si>
    <t>②　都道府県の重複投与者数（対被保険者１万人）が少ない順に、全都道府県の上位６位から10位である場合</t>
    <rPh sb="2" eb="6">
      <t>トドウフケン</t>
    </rPh>
    <rPh sb="7" eb="9">
      <t>チョウフク</t>
    </rPh>
    <rPh sb="9" eb="11">
      <t>トウヨ</t>
    </rPh>
    <rPh sb="11" eb="12">
      <t>シャ</t>
    </rPh>
    <rPh sb="12" eb="13">
      <t>スウ</t>
    </rPh>
    <rPh sb="14" eb="15">
      <t>タイ</t>
    </rPh>
    <rPh sb="15" eb="19">
      <t>ヒホケンシャ</t>
    </rPh>
    <rPh sb="20" eb="22">
      <t>マンニン</t>
    </rPh>
    <rPh sb="24" eb="25">
      <t>スク</t>
    </rPh>
    <rPh sb="27" eb="28">
      <t>ジュン</t>
    </rPh>
    <rPh sb="30" eb="31">
      <t>ゼン</t>
    </rPh>
    <rPh sb="31" eb="35">
      <t>トドウフケン</t>
    </rPh>
    <rPh sb="36" eb="38">
      <t>ジョウイ</t>
    </rPh>
    <rPh sb="39" eb="40">
      <t>イ</t>
    </rPh>
    <rPh sb="44" eb="45">
      <t>イ</t>
    </rPh>
    <rPh sb="48" eb="50">
      <t>バアイ</t>
    </rPh>
    <phoneticPr fontId="1"/>
  </si>
  <si>
    <t>b-25</t>
  </si>
  <si>
    <t>③　①及び②の基準は満たさないが、都道府県の重複投与者数（対被保険者１万人）が少ない順に、全都道府県の上位５割である場合</t>
    <rPh sb="3" eb="4">
      <t>オヨ</t>
    </rPh>
    <rPh sb="7" eb="9">
      <t>キジュン</t>
    </rPh>
    <rPh sb="10" eb="11">
      <t>ミ</t>
    </rPh>
    <rPh sb="17" eb="21">
      <t>トドウフケン</t>
    </rPh>
    <rPh sb="22" eb="24">
      <t>チョウフク</t>
    </rPh>
    <rPh sb="24" eb="26">
      <t>トウヨ</t>
    </rPh>
    <rPh sb="26" eb="27">
      <t>シャ</t>
    </rPh>
    <rPh sb="27" eb="28">
      <t>スウ</t>
    </rPh>
    <rPh sb="29" eb="30">
      <t>タイ</t>
    </rPh>
    <rPh sb="30" eb="34">
      <t>ヒホケンシャ</t>
    </rPh>
    <rPh sb="35" eb="37">
      <t>マンニン</t>
    </rPh>
    <rPh sb="39" eb="40">
      <t>スク</t>
    </rPh>
    <rPh sb="42" eb="43">
      <t>ジュン</t>
    </rPh>
    <rPh sb="45" eb="46">
      <t>ゼン</t>
    </rPh>
    <rPh sb="46" eb="50">
      <t>トドウフケン</t>
    </rPh>
    <rPh sb="51" eb="53">
      <t>ジョウイ</t>
    </rPh>
    <rPh sb="54" eb="55">
      <t>ワリ</t>
    </rPh>
    <rPh sb="58" eb="60">
      <t>バアイ</t>
    </rPh>
    <phoneticPr fontId="1"/>
  </si>
  <si>
    <t>（ⅱ）重複投与者数（前年度との比較）（令和６年度実績を評価）</t>
    <phoneticPr fontId="1"/>
  </si>
  <si>
    <t>b-26</t>
    <phoneticPr fontId="1"/>
  </si>
  <si>
    <t>①　都道府県の重複投与者数（対被保険者１万人）の前年度からの減少幅が大きい順に、全都道府県の上位１位から５位である場合</t>
    <rPh sb="2" eb="6">
      <t>トドウフケン</t>
    </rPh>
    <rPh sb="7" eb="9">
      <t>ジュウフク</t>
    </rPh>
    <rPh sb="9" eb="11">
      <t>トウヨ</t>
    </rPh>
    <rPh sb="11" eb="12">
      <t>シャ</t>
    </rPh>
    <rPh sb="12" eb="13">
      <t>スウ</t>
    </rPh>
    <rPh sb="14" eb="15">
      <t>タイ</t>
    </rPh>
    <rPh sb="15" eb="19">
      <t>ヒホケンシャ</t>
    </rPh>
    <rPh sb="20" eb="22">
      <t>マンニン</t>
    </rPh>
    <rPh sb="24" eb="27">
      <t>ゼンネンド</t>
    </rPh>
    <rPh sb="30" eb="33">
      <t>ゲンショウハバ</t>
    </rPh>
    <rPh sb="34" eb="35">
      <t>オオ</t>
    </rPh>
    <rPh sb="37" eb="38">
      <t>ジュン</t>
    </rPh>
    <rPh sb="40" eb="41">
      <t>ゼン</t>
    </rPh>
    <rPh sb="41" eb="45">
      <t>トドウフケン</t>
    </rPh>
    <rPh sb="46" eb="48">
      <t>ジョウイ</t>
    </rPh>
    <rPh sb="49" eb="50">
      <t>イ</t>
    </rPh>
    <rPh sb="53" eb="54">
      <t>イ</t>
    </rPh>
    <rPh sb="57" eb="59">
      <t>バアイ</t>
    </rPh>
    <phoneticPr fontId="1"/>
  </si>
  <si>
    <t>b-27</t>
  </si>
  <si>
    <t>②　都道府県の重複投与者数（対被保険者１万人）の前年度からの減少幅が大きい順に、全都道府県の上位６位から10位である場合</t>
    <phoneticPr fontId="1"/>
  </si>
  <si>
    <t>b-28</t>
  </si>
  <si>
    <t>③　①及び②の基準は満たさないが、都道府県の重複投与者数（対被保険者１万人）の前年度からの減少幅が大きい順に、全都道府県の上位５割である場合</t>
    <phoneticPr fontId="1"/>
  </si>
  <si>
    <t>（ⅰ）多剤投与者数（当年度の実績）（令和６年度実績を評価）</t>
    <rPh sb="10" eb="13">
      <t>トウネンド</t>
    </rPh>
    <rPh sb="14" eb="16">
      <t>ジッセキ</t>
    </rPh>
    <phoneticPr fontId="1"/>
  </si>
  <si>
    <t>b-29</t>
    <phoneticPr fontId="1"/>
  </si>
  <si>
    <t>①　都道府県の多剤投与者数（対被保険者１万人）が少ない順に、全都道府県の上位１位から５位である場合</t>
    <rPh sb="2" eb="6">
      <t>トドウフケン</t>
    </rPh>
    <rPh sb="7" eb="9">
      <t>タザイ</t>
    </rPh>
    <rPh sb="9" eb="11">
      <t>トウヨ</t>
    </rPh>
    <rPh sb="11" eb="12">
      <t>シャ</t>
    </rPh>
    <rPh sb="12" eb="13">
      <t>スウ</t>
    </rPh>
    <rPh sb="14" eb="15">
      <t>タイ</t>
    </rPh>
    <rPh sb="15" eb="19">
      <t>ヒホケンシャ</t>
    </rPh>
    <rPh sb="20" eb="22">
      <t>マンニン</t>
    </rPh>
    <rPh sb="24" eb="25">
      <t>スク</t>
    </rPh>
    <rPh sb="27" eb="28">
      <t>ジュン</t>
    </rPh>
    <rPh sb="30" eb="31">
      <t>ゼン</t>
    </rPh>
    <rPh sb="31" eb="35">
      <t>トドウフケン</t>
    </rPh>
    <rPh sb="36" eb="38">
      <t>ジョウイ</t>
    </rPh>
    <rPh sb="39" eb="40">
      <t>イ</t>
    </rPh>
    <rPh sb="43" eb="44">
      <t>イ</t>
    </rPh>
    <rPh sb="47" eb="49">
      <t>バアイ</t>
    </rPh>
    <phoneticPr fontId="1"/>
  </si>
  <si>
    <t>b-30</t>
  </si>
  <si>
    <t>②　都道府県の多剤投与者数（対被保険者１万人）が少ない順に、全都道府県の上位６位から10位である場合</t>
    <rPh sb="2" eb="6">
      <t>トドウフケン</t>
    </rPh>
    <rPh sb="7" eb="9">
      <t>タザイ</t>
    </rPh>
    <rPh sb="9" eb="11">
      <t>トウヨ</t>
    </rPh>
    <rPh sb="11" eb="12">
      <t>シャ</t>
    </rPh>
    <rPh sb="12" eb="13">
      <t>スウ</t>
    </rPh>
    <rPh sb="14" eb="15">
      <t>タイ</t>
    </rPh>
    <rPh sb="15" eb="19">
      <t>ヒホケンシャ</t>
    </rPh>
    <rPh sb="20" eb="22">
      <t>マンニン</t>
    </rPh>
    <rPh sb="24" eb="25">
      <t>スク</t>
    </rPh>
    <rPh sb="27" eb="28">
      <t>ジュン</t>
    </rPh>
    <rPh sb="30" eb="31">
      <t>ゼン</t>
    </rPh>
    <rPh sb="31" eb="35">
      <t>トドウフケン</t>
    </rPh>
    <rPh sb="36" eb="38">
      <t>ジョウイ</t>
    </rPh>
    <rPh sb="39" eb="40">
      <t>イ</t>
    </rPh>
    <rPh sb="44" eb="45">
      <t>イ</t>
    </rPh>
    <rPh sb="48" eb="50">
      <t>バアイ</t>
    </rPh>
    <phoneticPr fontId="1"/>
  </si>
  <si>
    <t>b-31</t>
  </si>
  <si>
    <t>③　①及び②の基準は満たさないが、都道府県の多剤投与者数（対被保険者１万人）が少ない順に、全都道府県の上位５割である場合</t>
    <rPh sb="3" eb="4">
      <t>オヨ</t>
    </rPh>
    <rPh sb="7" eb="9">
      <t>キジュン</t>
    </rPh>
    <rPh sb="10" eb="11">
      <t>ミ</t>
    </rPh>
    <rPh sb="17" eb="21">
      <t>トドウフケン</t>
    </rPh>
    <rPh sb="22" eb="24">
      <t>タザイ</t>
    </rPh>
    <rPh sb="24" eb="26">
      <t>トウヨ</t>
    </rPh>
    <rPh sb="26" eb="27">
      <t>シャ</t>
    </rPh>
    <rPh sb="27" eb="28">
      <t>スウ</t>
    </rPh>
    <rPh sb="29" eb="30">
      <t>タイ</t>
    </rPh>
    <rPh sb="30" eb="34">
      <t>ヒホケンシャ</t>
    </rPh>
    <rPh sb="35" eb="37">
      <t>マンニン</t>
    </rPh>
    <rPh sb="39" eb="40">
      <t>スク</t>
    </rPh>
    <rPh sb="42" eb="43">
      <t>ジュン</t>
    </rPh>
    <rPh sb="45" eb="46">
      <t>ゼン</t>
    </rPh>
    <rPh sb="46" eb="50">
      <t>トドウフケン</t>
    </rPh>
    <rPh sb="51" eb="53">
      <t>ジョウイ</t>
    </rPh>
    <rPh sb="54" eb="55">
      <t>ワリ</t>
    </rPh>
    <rPh sb="58" eb="60">
      <t>バアイ</t>
    </rPh>
    <phoneticPr fontId="1"/>
  </si>
  <si>
    <t>（ⅱ）多剤投与者数（前年度との比較）（令和６年度実績を評価）</t>
    <phoneticPr fontId="1"/>
  </si>
  <si>
    <t>b-32</t>
    <phoneticPr fontId="1"/>
  </si>
  <si>
    <t>①　都道府県の多剤投与者数（対被保険者１万人）の前年度からの減少幅が大きい順に、全都道府県の上位１位から５位である場合</t>
    <rPh sb="2" eb="6">
      <t>トドウフケン</t>
    </rPh>
    <rPh sb="7" eb="11">
      <t>タザイトウヨ</t>
    </rPh>
    <rPh sb="11" eb="12">
      <t>シャ</t>
    </rPh>
    <rPh sb="12" eb="13">
      <t>スウ</t>
    </rPh>
    <rPh sb="14" eb="15">
      <t>タイ</t>
    </rPh>
    <rPh sb="15" eb="19">
      <t>ヒホケンシャ</t>
    </rPh>
    <rPh sb="20" eb="22">
      <t>マンニン</t>
    </rPh>
    <rPh sb="24" eb="27">
      <t>ゼンネンド</t>
    </rPh>
    <rPh sb="30" eb="33">
      <t>ゲンショウハバ</t>
    </rPh>
    <rPh sb="34" eb="35">
      <t>オオ</t>
    </rPh>
    <rPh sb="37" eb="38">
      <t>ジュン</t>
    </rPh>
    <rPh sb="40" eb="41">
      <t>ゼン</t>
    </rPh>
    <rPh sb="41" eb="45">
      <t>トドウフケン</t>
    </rPh>
    <rPh sb="46" eb="48">
      <t>ジョウイ</t>
    </rPh>
    <rPh sb="49" eb="50">
      <t>イ</t>
    </rPh>
    <rPh sb="53" eb="54">
      <t>イ</t>
    </rPh>
    <rPh sb="57" eb="59">
      <t>バアイ</t>
    </rPh>
    <phoneticPr fontId="1"/>
  </si>
  <si>
    <t>b-33</t>
  </si>
  <si>
    <t>②　都道府県の多剤投与者数（対被保険者１万人）の前年度からの減少幅が大きい順に、全都道府県の上位６位から10位である場合</t>
    <phoneticPr fontId="1"/>
  </si>
  <si>
    <t>b-34</t>
  </si>
  <si>
    <t>③　①及び②の基準は満たさないが、都道府県の多剤投与者数（対被保険者１万人）の前年度からの減少幅が大きい順に、全都道府県の上位５割である場合</t>
    <phoneticPr fontId="1"/>
  </si>
  <si>
    <t>（ⅰ）こどもの一人当たり医療費等 （令和５年度実績を評価）</t>
    <phoneticPr fontId="1"/>
  </si>
  <si>
    <t>b-35</t>
    <phoneticPr fontId="1"/>
  </si>
  <si>
    <t>①　こどもの一人当たり医療費（外来。以下同じ。）が、全都道府県の上位１位から５位である場合</t>
  </si>
  <si>
    <t>b-36</t>
  </si>
  <si>
    <t>②　こどもの一人当たり医療費が、全都道府県の上位６位から10位である場合</t>
    <rPh sb="6" eb="8">
      <t>ヒトリ</t>
    </rPh>
    <rPh sb="8" eb="9">
      <t>ア</t>
    </rPh>
    <rPh sb="11" eb="14">
      <t>イリョウヒ</t>
    </rPh>
    <rPh sb="16" eb="17">
      <t>ゼン</t>
    </rPh>
    <rPh sb="17" eb="21">
      <t>トドウフケン</t>
    </rPh>
    <rPh sb="22" eb="24">
      <t>ジョウイ</t>
    </rPh>
    <rPh sb="25" eb="26">
      <t>イ</t>
    </rPh>
    <rPh sb="30" eb="31">
      <t>イ</t>
    </rPh>
    <rPh sb="34" eb="36">
      <t>バアイ</t>
    </rPh>
    <phoneticPr fontId="1"/>
  </si>
  <si>
    <t>b-37</t>
  </si>
  <si>
    <t>③　こどもの一人当たり受診頻度（外来）が、前年度水準よりも悪化している場合（※）</t>
    <rPh sb="6" eb="8">
      <t>ヒトリ</t>
    </rPh>
    <rPh sb="8" eb="9">
      <t>ア</t>
    </rPh>
    <rPh sb="11" eb="13">
      <t>ジュシン</t>
    </rPh>
    <rPh sb="13" eb="15">
      <t>ヒンド</t>
    </rPh>
    <rPh sb="16" eb="18">
      <t>ガイライ</t>
    </rPh>
    <rPh sb="21" eb="24">
      <t>ゼンネンド</t>
    </rPh>
    <rPh sb="24" eb="26">
      <t>スイジュン</t>
    </rPh>
    <rPh sb="29" eb="31">
      <t>アッカ</t>
    </rPh>
    <rPh sb="35" eb="37">
      <t>バアイ</t>
    </rPh>
    <phoneticPr fontId="1"/>
  </si>
  <si>
    <t>（※）管轄市町村の過半数が市町村固有指標③こどもの医療の適正化等の取組の指標③を満たす都道府県は対象外とする。</t>
    <phoneticPr fontId="1"/>
  </si>
  <si>
    <t>（ⅱ）こどもの一人当たり医療費の改善状況（令和５年度実績を評価）</t>
    <phoneticPr fontId="1"/>
  </si>
  <si>
    <t>b-38</t>
    <phoneticPr fontId="1"/>
  </si>
  <si>
    <t>①　こどもの一人当たり医療費の前年度からの改善状況が全都道府県の上位１位から５位の場合</t>
    <rPh sb="6" eb="8">
      <t>ヒトリ</t>
    </rPh>
    <rPh sb="8" eb="9">
      <t>ア</t>
    </rPh>
    <rPh sb="11" eb="14">
      <t>イリョウヒ</t>
    </rPh>
    <rPh sb="15" eb="18">
      <t>ゼンネンド</t>
    </rPh>
    <rPh sb="21" eb="23">
      <t>カイゼン</t>
    </rPh>
    <rPh sb="23" eb="25">
      <t>ジョウキョウ</t>
    </rPh>
    <rPh sb="26" eb="27">
      <t>ゼン</t>
    </rPh>
    <rPh sb="27" eb="31">
      <t>トドウフケン</t>
    </rPh>
    <rPh sb="32" eb="34">
      <t>ジョウイ</t>
    </rPh>
    <rPh sb="35" eb="36">
      <t>イ</t>
    </rPh>
    <rPh sb="39" eb="40">
      <t>イ</t>
    </rPh>
    <rPh sb="41" eb="43">
      <t>バアイ</t>
    </rPh>
    <phoneticPr fontId="1"/>
  </si>
  <si>
    <t>b-39</t>
  </si>
  <si>
    <t>②　こどもの一人当たり医療費の前年度からの改善状況が全都道府県の上位６位から10位の場合</t>
    <phoneticPr fontId="1"/>
  </si>
  <si>
    <t>（ⅲ）こどもの一人当たり抗菌薬処方量（令和５年度実績を評価）</t>
    <phoneticPr fontId="1"/>
  </si>
  <si>
    <t>b-40</t>
    <phoneticPr fontId="1"/>
  </si>
  <si>
    <t>①　こどもの人口一人当たり抗菌薬処方量（外来）が少ない順に全都道府県の上位１位から５位の場合</t>
  </si>
  <si>
    <t>b-41</t>
  </si>
  <si>
    <t>②　こどもの人口一人当たり抗菌薬処方量（外来）が少ない順に全都道府県の上位６位から10位の場合</t>
  </si>
  <si>
    <t>b-42</t>
  </si>
  <si>
    <t>③　こどもの人口一人当たり抗菌薬処方量（外来）の前年度からの改善状況が全都道府県の上位１位から５位の場合</t>
  </si>
  <si>
    <t>b-43</t>
  </si>
  <si>
    <t>④　こどもの人口一人当たり抗菌薬処方量（外来）の前年度からの改善状況が全都道府県の上位６位から10位の場合</t>
  </si>
  <si>
    <t>指標③　都道府県の取組状況の評価</t>
    <rPh sb="0" eb="2">
      <t>シヒョウ</t>
    </rPh>
    <rPh sb="4" eb="8">
      <t>トドウフケン</t>
    </rPh>
    <rPh sb="9" eb="11">
      <t>トリクミ</t>
    </rPh>
    <rPh sb="11" eb="13">
      <t>ジョウキョウ</t>
    </rPh>
    <rPh sb="14" eb="16">
      <t>ヒョウカ</t>
    </rPh>
    <phoneticPr fontId="1"/>
  </si>
  <si>
    <t>（１）医療費適正化等の主体的な取組状況</t>
    <phoneticPr fontId="1"/>
  </si>
  <si>
    <t>　○予防・健康づくりの取組（令和７年度の実施状況を評価）</t>
    <phoneticPr fontId="1"/>
  </si>
  <si>
    <r>
      <t>　市町村における生活習慣病重症化予防の取組を促進するため、次の支援策を講じている場合</t>
    </r>
    <r>
      <rPr>
        <sz val="6"/>
        <rFont val="游ゴシック"/>
        <family val="3"/>
        <charset val="128"/>
        <scheme val="minor"/>
      </rPr>
      <t>　</t>
    </r>
    <rPh sb="8" eb="10">
      <t>セイカツ</t>
    </rPh>
    <rPh sb="10" eb="13">
      <t>シュウカンビョウ</t>
    </rPh>
    <phoneticPr fontId="1"/>
  </si>
  <si>
    <t>採点</t>
    <rPh sb="0" eb="2">
      <t>サイテン</t>
    </rPh>
    <phoneticPr fontId="1"/>
  </si>
  <si>
    <t>配点</t>
    <rPh sb="0" eb="2">
      <t>ハイテン</t>
    </rPh>
    <phoneticPr fontId="1"/>
  </si>
  <si>
    <r>
      <t>　▼　不整合チェック</t>
    </r>
    <r>
      <rPr>
        <b/>
        <sz val="9"/>
        <color theme="1"/>
        <rFont val="游ゴシック"/>
        <family val="3"/>
        <charset val="128"/>
        <scheme val="minor"/>
      </rPr>
      <t xml:space="preserve">（未入力 あり  </t>
    </r>
    <r>
      <rPr>
        <sz val="9"/>
        <color theme="1"/>
        <rFont val="游ゴシック"/>
        <family val="3"/>
        <charset val="128"/>
        <scheme val="minor"/>
      </rPr>
      <t>or</t>
    </r>
    <r>
      <rPr>
        <b/>
        <sz val="9"/>
        <color theme="1"/>
        <rFont val="游ゴシック"/>
        <family val="3"/>
        <charset val="128"/>
        <scheme val="minor"/>
      </rPr>
      <t xml:space="preserve">  ○ で内容なし  </t>
    </r>
    <r>
      <rPr>
        <sz val="9"/>
        <color theme="1"/>
        <rFont val="游ゴシック"/>
        <family val="3"/>
        <charset val="128"/>
        <scheme val="minor"/>
      </rPr>
      <t>or</t>
    </r>
    <r>
      <rPr>
        <b/>
        <sz val="9"/>
        <color theme="1"/>
        <rFont val="游ゴシック"/>
        <family val="3"/>
        <charset val="128"/>
        <scheme val="minor"/>
      </rPr>
      <t xml:space="preserve">  － で内容あり）</t>
    </r>
    <rPh sb="3" eb="6">
      <t>フセイゴウ</t>
    </rPh>
    <rPh sb="11" eb="14">
      <t>ミニュウリョク</t>
    </rPh>
    <rPh sb="26" eb="28">
      <t>ナイヨウ</t>
    </rPh>
    <rPh sb="39" eb="41">
      <t>ナイヨウ</t>
    </rPh>
    <phoneticPr fontId="1"/>
  </si>
  <si>
    <t>①　複数の市町村に共通する広域的な課題に対して保健所による積極的な支援を実施するため、本庁・管轄保健所が市町村ヒアリングを実施し、市町村それぞれの実情に合わせた保健事業が可能になるように支援し、本庁・管轄保健所から受けた報告から都道府県における取組を見直している場合</t>
    <phoneticPr fontId="1"/>
  </si>
  <si>
    <t>保健所数</t>
    <rPh sb="0" eb="3">
      <t>ホケンジョ</t>
    </rPh>
    <rPh sb="3" eb="4">
      <t>スウ</t>
    </rPh>
    <phoneticPr fontId="1"/>
  </si>
  <si>
    <t>c-1</t>
    <phoneticPr fontId="1"/>
  </si>
  <si>
    <t>【選択式】本庁が全て報告を受けて内容を把握
○：している　－：していない</t>
    <rPh sb="1" eb="4">
      <t>センタクシキ</t>
    </rPh>
    <rPh sb="5" eb="7">
      <t>ホンチョウ</t>
    </rPh>
    <rPh sb="8" eb="9">
      <t>スベ</t>
    </rPh>
    <rPh sb="10" eb="12">
      <t>ホウコク</t>
    </rPh>
    <rPh sb="13" eb="14">
      <t>ウ</t>
    </rPh>
    <rPh sb="16" eb="18">
      <t>ナイヨウ</t>
    </rPh>
    <rPh sb="19" eb="21">
      <t>ハアク</t>
    </rPh>
    <phoneticPr fontId="1"/>
  </si>
  <si>
    <t>種別</t>
    <rPh sb="0" eb="2">
      <t>シュベツ</t>
    </rPh>
    <phoneticPr fontId="1"/>
  </si>
  <si>
    <t>保健所名</t>
    <rPh sb="0" eb="3">
      <t>ホケンジョ</t>
    </rPh>
    <rPh sb="3" eb="4">
      <t>メイ</t>
    </rPh>
    <phoneticPr fontId="1"/>
  </si>
  <si>
    <t>把握した広域的な課題　</t>
    <rPh sb="0" eb="2">
      <t>ハアク</t>
    </rPh>
    <rPh sb="4" eb="7">
      <t>コウイキテキ</t>
    </rPh>
    <rPh sb="8" eb="10">
      <t>カダイ</t>
    </rPh>
    <phoneticPr fontId="1"/>
  </si>
  <si>
    <t>【選択式】都道府県における取組の見直し
○：している　－：していない</t>
    <rPh sb="1" eb="4">
      <t>センタクシキ</t>
    </rPh>
    <rPh sb="5" eb="9">
      <t>トドウフケン</t>
    </rPh>
    <rPh sb="13" eb="15">
      <t>トリクミ</t>
    </rPh>
    <rPh sb="16" eb="18">
      <t>ミナオ</t>
    </rPh>
    <phoneticPr fontId="1"/>
  </si>
  <si>
    <t>見直した事業名</t>
    <rPh sb="0" eb="2">
      <t>ミナオ</t>
    </rPh>
    <rPh sb="4" eb="6">
      <t>ジギョウ</t>
    </rPh>
    <rPh sb="6" eb="7">
      <t>メイ</t>
    </rPh>
    <phoneticPr fontId="1"/>
  </si>
  <si>
    <t>※1</t>
    <phoneticPr fontId="1"/>
  </si>
  <si>
    <t>※2</t>
  </si>
  <si>
    <t>※3</t>
    <phoneticPr fontId="1"/>
  </si>
  <si>
    <t>※4</t>
    <phoneticPr fontId="1"/>
  </si>
  <si>
    <t>　見直しの内容については、県単位での団体調整、人材育成、広報、共通の評価指標の設定、共通マニュアルや様式の作成、アカデミアや民間企業の科学技術力の活用等を想定している。
見直した結果、内容を変えなかった場合は、その旨がわかるように記載すること。</t>
    <phoneticPr fontId="1"/>
  </si>
  <si>
    <t>　○個人インセンティブの提供に係る取組の推進（令和７年度の実施状況を評価）</t>
    <rPh sb="34" eb="36">
      <t>ヒョウカ</t>
    </rPh>
    <phoneticPr fontId="1"/>
  </si>
  <si>
    <t>入力欄</t>
    <rPh sb="0" eb="3">
      <t>ニュウリョクラン</t>
    </rPh>
    <phoneticPr fontId="1"/>
  </si>
  <si>
    <t>c-2</t>
    <phoneticPr fontId="1"/>
  </si>
  <si>
    <r>
      <t>②　個人へのインセンティブの提供について、市町村が取組を実施できるように、具体的な支援（指針の策定、関係団体との調整、ICT活用のための環境整備等）を行っている場合　</t>
    </r>
    <r>
      <rPr>
        <sz val="8"/>
        <rFont val="游ゴシック"/>
        <family val="3"/>
        <charset val="128"/>
        <scheme val="minor"/>
      </rPr>
      <t>※１</t>
    </r>
    <phoneticPr fontId="1"/>
  </si>
  <si>
    <t>【選択式】市町村へ具体的な支援を行っているか。
○：している　­：していない</t>
    <rPh sb="1" eb="4">
      <t>センタクシキ</t>
    </rPh>
    <rPh sb="5" eb="8">
      <t>シチョウソン</t>
    </rPh>
    <rPh sb="9" eb="12">
      <t>グタイテキ</t>
    </rPh>
    <rPh sb="13" eb="15">
      <t>シエン</t>
    </rPh>
    <rPh sb="16" eb="17">
      <t>オコナ</t>
    </rPh>
    <phoneticPr fontId="1"/>
  </si>
  <si>
    <t>具体的な支援内容</t>
    <rPh sb="0" eb="3">
      <t>グタイテキ</t>
    </rPh>
    <rPh sb="4" eb="6">
      <t>シエン</t>
    </rPh>
    <rPh sb="6" eb="8">
      <t>ナイヨウ</t>
    </rPh>
    <phoneticPr fontId="1"/>
  </si>
  <si>
    <t>　単に市町村の取組に対して財政支援を行っているのみでは、本指標でいう「具体的な支援」に該当しないので留意すること。</t>
  </si>
  <si>
    <t>　○重複・多剤投与者に対する取組の推進（令和７年度の実施状況を評価）</t>
    <rPh sb="2" eb="4">
      <t>チョウフク</t>
    </rPh>
    <rPh sb="5" eb="7">
      <t>タザイ</t>
    </rPh>
    <rPh sb="7" eb="9">
      <t>トウヨ</t>
    </rPh>
    <rPh sb="9" eb="10">
      <t>シャ</t>
    </rPh>
    <rPh sb="11" eb="12">
      <t>タイ</t>
    </rPh>
    <rPh sb="31" eb="33">
      <t>ヒョウカ</t>
    </rPh>
    <phoneticPr fontId="1"/>
  </si>
  <si>
    <r>
      <t>　▼　不整合チェック</t>
    </r>
    <r>
      <rPr>
        <b/>
        <sz val="9"/>
        <color theme="1"/>
        <rFont val="游ゴシック"/>
        <family val="3"/>
        <charset val="128"/>
        <scheme val="minor"/>
      </rPr>
      <t>（未入力 あり）</t>
    </r>
    <rPh sb="3" eb="6">
      <t>フセイゴウ</t>
    </rPh>
    <rPh sb="11" eb="14">
      <t>ミニュウリョク</t>
    </rPh>
    <phoneticPr fontId="1"/>
  </si>
  <si>
    <t>c-3</t>
    <phoneticPr fontId="1"/>
  </si>
  <si>
    <t>③　都道府県レベルで医療関係団体との協力体制を構築し、重複・多剤投与者に対する取組を行っていない場合</t>
    <phoneticPr fontId="1"/>
  </si>
  <si>
    <t>協力依頼や協働した取組を行っている関係団体名</t>
    <rPh sb="0" eb="2">
      <t>キョウリョク</t>
    </rPh>
    <rPh sb="2" eb="4">
      <t>イライ</t>
    </rPh>
    <rPh sb="5" eb="7">
      <t>キョウドウ</t>
    </rPh>
    <rPh sb="9" eb="11">
      <t>トリクミ</t>
    </rPh>
    <rPh sb="12" eb="13">
      <t>オコナ</t>
    </rPh>
    <rPh sb="17" eb="19">
      <t>カンケイ</t>
    </rPh>
    <rPh sb="19" eb="21">
      <t>ダンタイ</t>
    </rPh>
    <rPh sb="21" eb="22">
      <t>メイ</t>
    </rPh>
    <phoneticPr fontId="1"/>
  </si>
  <si>
    <t>取組内容</t>
    <rPh sb="0" eb="2">
      <t>トリクミ</t>
    </rPh>
    <rPh sb="2" eb="4">
      <t>ナイヨウ</t>
    </rPh>
    <phoneticPr fontId="1"/>
  </si>
  <si>
    <t>　○薬剤の適正使用の推進に係る取組（令和７年度の実施状況を評価）</t>
    <phoneticPr fontId="1"/>
  </si>
  <si>
    <t>c-4</t>
    <phoneticPr fontId="1"/>
  </si>
  <si>
    <t>④　「フォーミュラリの運用について（※１）」を地域の医師、薬剤師等の民間団体に周知する等、地域フォーミュラリ（※２）の作成・運用に関する周知・啓発を行っている場合</t>
    <rPh sb="11" eb="13">
      <t>ウンヨウ</t>
    </rPh>
    <rPh sb="23" eb="25">
      <t>チイキ</t>
    </rPh>
    <rPh sb="26" eb="28">
      <t>イシ</t>
    </rPh>
    <rPh sb="29" eb="32">
      <t>ヤクザイシ</t>
    </rPh>
    <rPh sb="32" eb="33">
      <t>トウ</t>
    </rPh>
    <rPh sb="34" eb="36">
      <t>ミンカン</t>
    </rPh>
    <rPh sb="36" eb="38">
      <t>ダンタイ</t>
    </rPh>
    <rPh sb="39" eb="41">
      <t>シュウチ</t>
    </rPh>
    <rPh sb="43" eb="44">
      <t>ナド</t>
    </rPh>
    <rPh sb="45" eb="47">
      <t>チイキ</t>
    </rPh>
    <rPh sb="59" eb="61">
      <t>サクセイ</t>
    </rPh>
    <rPh sb="62" eb="64">
      <t>ウンヨウ</t>
    </rPh>
    <rPh sb="65" eb="66">
      <t>カン</t>
    </rPh>
    <rPh sb="68" eb="70">
      <t>シュウチ</t>
    </rPh>
    <rPh sb="71" eb="73">
      <t>ケイハツ</t>
    </rPh>
    <rPh sb="74" eb="75">
      <t>オコナ</t>
    </rPh>
    <rPh sb="79" eb="81">
      <t>バアイ</t>
    </rPh>
    <phoneticPr fontId="1"/>
  </si>
  <si>
    <t>該当の有無</t>
    <rPh sb="0" eb="2">
      <t>ガイトウ</t>
    </rPh>
    <rPh sb="3" eb="5">
      <t>ウム</t>
    </rPh>
    <phoneticPr fontId="1"/>
  </si>
  <si>
    <t>c-5</t>
  </si>
  <si>
    <t>⑤　市町村の区域を越えた（二次医療圏等）地域フォーミュラリの作成・運用に関して行政機関が開催する会議体において検討している場合</t>
    <rPh sb="2" eb="5">
      <t>シチョウソン</t>
    </rPh>
    <rPh sb="6" eb="8">
      <t>クイキ</t>
    </rPh>
    <rPh sb="9" eb="10">
      <t>コ</t>
    </rPh>
    <rPh sb="13" eb="15">
      <t>ニジ</t>
    </rPh>
    <rPh sb="15" eb="17">
      <t>イリョウ</t>
    </rPh>
    <rPh sb="17" eb="19">
      <t>ケンナド</t>
    </rPh>
    <rPh sb="20" eb="22">
      <t>チイキ</t>
    </rPh>
    <rPh sb="30" eb="32">
      <t>サクセイ</t>
    </rPh>
    <rPh sb="33" eb="35">
      <t>ウンヨウ</t>
    </rPh>
    <rPh sb="36" eb="37">
      <t>カン</t>
    </rPh>
    <rPh sb="39" eb="41">
      <t>ギョウセイ</t>
    </rPh>
    <rPh sb="41" eb="43">
      <t>キカン</t>
    </rPh>
    <rPh sb="44" eb="46">
      <t>カイサイ</t>
    </rPh>
    <rPh sb="48" eb="51">
      <t>カイギタイ</t>
    </rPh>
    <rPh sb="55" eb="57">
      <t>ケントウ</t>
    </rPh>
    <rPh sb="61" eb="63">
      <t>バアイ</t>
    </rPh>
    <phoneticPr fontId="1"/>
  </si>
  <si>
    <t>c-6</t>
  </si>
  <si>
    <t>⑥　市町村の区域を越えた（二次医療圏等）地域フォーミュラリの作成・運用に関して地域の医師、薬剤師等の民間団体が開催する会議体に参画している場合</t>
    <phoneticPr fontId="1"/>
  </si>
  <si>
    <t>※1</t>
  </si>
  <si>
    <t>　令和５年７月７日　保医発0707第７号、保連発0707第１号、医政産情企発0707第１号、薬生安発0707第1号</t>
    <phoneticPr fontId="1"/>
  </si>
  <si>
    <t>※2</t>
    <phoneticPr fontId="1"/>
  </si>
  <si>
    <t>　地域の医師、薬剤師などの医療従事者とその関係団体の協働により、有効性、安全性に加えて、経済性なども含めて総合的な観点から最適であると判断された医薬品が収載されている地域における医薬品集及びその使用方針。</t>
    <phoneticPr fontId="1"/>
  </si>
  <si>
    <t>　○ 市町村への指導・助言等（令和７年度の実施状況を評価）</t>
    <phoneticPr fontId="1"/>
  </si>
  <si>
    <t>医療費適正化に向けた取組として、都道府県が以下に関する取組について市町村へ指導・助言等を実施している場合</t>
    <rPh sb="0" eb="3">
      <t>イリョウヒ</t>
    </rPh>
    <rPh sb="3" eb="6">
      <t>テキセイカ</t>
    </rPh>
    <rPh sb="7" eb="8">
      <t>ム</t>
    </rPh>
    <rPh sb="10" eb="12">
      <t>トリクミ</t>
    </rPh>
    <rPh sb="16" eb="20">
      <t>トドウフケン</t>
    </rPh>
    <rPh sb="21" eb="23">
      <t>イカ</t>
    </rPh>
    <rPh sb="24" eb="25">
      <t>カン</t>
    </rPh>
    <rPh sb="27" eb="29">
      <t>トリクミ</t>
    </rPh>
    <rPh sb="33" eb="36">
      <t>シチョウソン</t>
    </rPh>
    <rPh sb="37" eb="39">
      <t>シドウ</t>
    </rPh>
    <rPh sb="40" eb="42">
      <t>ジョゲン</t>
    </rPh>
    <rPh sb="42" eb="43">
      <t>ナド</t>
    </rPh>
    <rPh sb="44" eb="46">
      <t>ジッシ</t>
    </rPh>
    <rPh sb="50" eb="52">
      <t>バアイ</t>
    </rPh>
    <phoneticPr fontId="1"/>
  </si>
  <si>
    <t>１．不正利得の回収</t>
    <rPh sb="2" eb="4">
      <t>フセイ</t>
    </rPh>
    <rPh sb="4" eb="6">
      <t>リトク</t>
    </rPh>
    <rPh sb="7" eb="9">
      <t>カイシュウ</t>
    </rPh>
    <phoneticPr fontId="1"/>
  </si>
  <si>
    <t>該当の有無（①～③）</t>
    <rPh sb="0" eb="2">
      <t>ガイトウ</t>
    </rPh>
    <rPh sb="3" eb="5">
      <t>ウム</t>
    </rPh>
    <phoneticPr fontId="1"/>
  </si>
  <si>
    <t>c-7</t>
    <phoneticPr fontId="1"/>
  </si>
  <si>
    <r>
      <t>①　国保部局において、債権回収に係る事務処理方針を策定している場合　</t>
    </r>
    <r>
      <rPr>
        <sz val="8"/>
        <rFont val="游ゴシック"/>
        <family val="3"/>
        <charset val="128"/>
        <scheme val="minor"/>
      </rPr>
      <t>※1※2</t>
    </r>
    <phoneticPr fontId="1"/>
  </si>
  <si>
    <t>事務処理方針の内容が分かる資料の添付</t>
    <rPh sb="0" eb="2">
      <t>ジム</t>
    </rPh>
    <rPh sb="2" eb="4">
      <t>ショリ</t>
    </rPh>
    <rPh sb="4" eb="6">
      <t>ホウシン</t>
    </rPh>
    <rPh sb="7" eb="9">
      <t>ナイヨウ</t>
    </rPh>
    <rPh sb="10" eb="11">
      <t>ワ</t>
    </rPh>
    <rPh sb="13" eb="15">
      <t>シリョウ</t>
    </rPh>
    <rPh sb="16" eb="18">
      <t>テンプ</t>
    </rPh>
    <phoneticPr fontId="1"/>
  </si>
  <si>
    <t>c-8</t>
  </si>
  <si>
    <r>
      <t>②　市町村と協議のうえ、委託規約を策定している場合　</t>
    </r>
    <r>
      <rPr>
        <sz val="8"/>
        <rFont val="游ゴシック"/>
        <family val="3"/>
        <charset val="128"/>
        <scheme val="minor"/>
      </rPr>
      <t>※3</t>
    </r>
    <phoneticPr fontId="1"/>
  </si>
  <si>
    <t>委託規約の内容が分かる資料の添付</t>
    <rPh sb="0" eb="2">
      <t>イタク</t>
    </rPh>
    <rPh sb="2" eb="4">
      <t>キヤク</t>
    </rPh>
    <rPh sb="5" eb="7">
      <t>ナイヨウ</t>
    </rPh>
    <rPh sb="8" eb="9">
      <t>ワ</t>
    </rPh>
    <rPh sb="11" eb="13">
      <t>シリョウ</t>
    </rPh>
    <rPh sb="14" eb="16">
      <t>テンプ</t>
    </rPh>
    <phoneticPr fontId="1"/>
  </si>
  <si>
    <t>c-9</t>
  </si>
  <si>
    <t>③　不正利得の回収事案について、庁内関係部局間での担当者会議を定期的に開催する等して、日頃から連携体制を構築している場合</t>
    <phoneticPr fontId="1"/>
  </si>
  <si>
    <t>連携体制の構築</t>
    <rPh sb="0" eb="2">
      <t>レンケイ</t>
    </rPh>
    <rPh sb="2" eb="4">
      <t>タイセイ</t>
    </rPh>
    <rPh sb="5" eb="7">
      <t>コウチク</t>
    </rPh>
    <phoneticPr fontId="1"/>
  </si>
  <si>
    <t>２．第三者求償</t>
    <rPh sb="2" eb="5">
      <t>ダイサンシャ</t>
    </rPh>
    <rPh sb="5" eb="7">
      <t>キュウショウ</t>
    </rPh>
    <phoneticPr fontId="1"/>
  </si>
  <si>
    <r>
      <t>　▼　不整合チェック</t>
    </r>
    <r>
      <rPr>
        <b/>
        <sz val="9"/>
        <color theme="1"/>
        <rFont val="游ゴシック"/>
        <family val="3"/>
        <charset val="128"/>
        <scheme val="minor"/>
      </rPr>
      <t>（未入力あり）</t>
    </r>
    <rPh sb="3" eb="6">
      <t>フセイゴウ</t>
    </rPh>
    <rPh sb="11" eb="14">
      <t>ミニュウリョク</t>
    </rPh>
    <phoneticPr fontId="1"/>
  </si>
  <si>
    <t>c-10</t>
    <phoneticPr fontId="1"/>
  </si>
  <si>
    <t>c-11</t>
    <phoneticPr fontId="1"/>
  </si>
  <si>
    <t>情報提供を行った件数</t>
    <rPh sb="0" eb="2">
      <t>ジョウホウ</t>
    </rPh>
    <rPh sb="2" eb="4">
      <t>テイキョウ</t>
    </rPh>
    <rPh sb="5" eb="6">
      <t>オコナ</t>
    </rPh>
    <rPh sb="8" eb="10">
      <t>ケンスウ</t>
    </rPh>
    <phoneticPr fontId="1"/>
  </si>
  <si>
    <r>
      <t>病院（件数）</t>
    </r>
    <r>
      <rPr>
        <sz val="8"/>
        <rFont val="游ゴシック"/>
        <family val="3"/>
        <charset val="128"/>
        <scheme val="minor"/>
      </rPr>
      <t>※8</t>
    </r>
    <rPh sb="0" eb="2">
      <t>ビョウイン</t>
    </rPh>
    <rPh sb="3" eb="5">
      <t>ケンスウ</t>
    </rPh>
    <phoneticPr fontId="1"/>
  </si>
  <si>
    <r>
      <t>保健所（件数）</t>
    </r>
    <r>
      <rPr>
        <sz val="8"/>
        <rFont val="游ゴシック"/>
        <family val="3"/>
        <charset val="128"/>
        <scheme val="minor"/>
      </rPr>
      <t>※8</t>
    </r>
    <rPh sb="0" eb="3">
      <t>ホケンショ</t>
    </rPh>
    <rPh sb="4" eb="6">
      <t>ケンスウ</t>
    </rPh>
    <phoneticPr fontId="1"/>
  </si>
  <si>
    <r>
      <t>その他（件数）</t>
    </r>
    <r>
      <rPr>
        <sz val="8"/>
        <rFont val="游ゴシック"/>
        <family val="3"/>
        <charset val="128"/>
        <scheme val="minor"/>
      </rPr>
      <t>※8</t>
    </r>
    <rPh sb="2" eb="3">
      <t>タ</t>
    </rPh>
    <rPh sb="4" eb="6">
      <t>ケンスウ</t>
    </rPh>
    <phoneticPr fontId="1"/>
  </si>
  <si>
    <t>情報提供が０件の場合</t>
    <rPh sb="0" eb="2">
      <t>ジョウホウ</t>
    </rPh>
    <rPh sb="2" eb="4">
      <t>テイキョウ</t>
    </rPh>
    <rPh sb="6" eb="7">
      <t>ケン</t>
    </rPh>
    <rPh sb="8" eb="10">
      <t>バアイ</t>
    </rPh>
    <phoneticPr fontId="1"/>
  </si>
  <si>
    <t>情報提供体制を構築できていることが分かる資料の添付</t>
    <rPh sb="0" eb="2">
      <t>ジョウホウ</t>
    </rPh>
    <rPh sb="2" eb="4">
      <t>テイキョウ</t>
    </rPh>
    <rPh sb="4" eb="6">
      <t>タイセイ</t>
    </rPh>
    <rPh sb="7" eb="9">
      <t>コウチク</t>
    </rPh>
    <rPh sb="17" eb="18">
      <t>ワ</t>
    </rPh>
    <rPh sb="20" eb="22">
      <t>シリョウ</t>
    </rPh>
    <rPh sb="23" eb="25">
      <t>テンプ</t>
    </rPh>
    <phoneticPr fontId="1"/>
  </si>
  <si>
    <t>c-12</t>
    <phoneticPr fontId="1"/>
  </si>
  <si>
    <t>　１.①において、該当する場合には、策定した事務処理方針の内容が分かる資料をPDFで国へ提出すること。</t>
    <rPh sb="9" eb="11">
      <t>ガイトウ</t>
    </rPh>
    <rPh sb="13" eb="15">
      <t>バアイ</t>
    </rPh>
    <rPh sb="18" eb="20">
      <t>サクテイ</t>
    </rPh>
    <rPh sb="22" eb="24">
      <t>ジム</t>
    </rPh>
    <rPh sb="24" eb="26">
      <t>ショリ</t>
    </rPh>
    <rPh sb="26" eb="28">
      <t>ホウシン</t>
    </rPh>
    <rPh sb="29" eb="31">
      <t>ナイヨウ</t>
    </rPh>
    <rPh sb="32" eb="33">
      <t>ワ</t>
    </rPh>
    <rPh sb="35" eb="37">
      <t>シリョウ</t>
    </rPh>
    <rPh sb="42" eb="43">
      <t>クニ</t>
    </rPh>
    <rPh sb="44" eb="46">
      <t>テイシュツ</t>
    </rPh>
    <phoneticPr fontId="1"/>
  </si>
  <si>
    <t>　国保部局に限定されていない都道府県全体としての債権回収に係る事務処理方針が策定されている場合には、全体の事務処理方針の内容が国保の不正利得の回収に必要な事務処理方針の内容を包括しているのであれば、1.①にいう「債権回収に係る事務処理方針の策定」に該当する。</t>
    <phoneticPr fontId="1"/>
  </si>
  <si>
    <t>※3</t>
  </si>
  <si>
    <t>　１.②において、該当する場合には、策定した委託規約の内容が分かる資料をPDFデータにして該当箇所が分かるようにした上で、国へ提出すること。</t>
    <rPh sb="22" eb="24">
      <t>イタク</t>
    </rPh>
    <rPh sb="24" eb="26">
      <t>キヤク</t>
    </rPh>
    <rPh sb="27" eb="29">
      <t>ナイヨウ</t>
    </rPh>
    <rPh sb="30" eb="31">
      <t>ワ</t>
    </rPh>
    <rPh sb="33" eb="35">
      <t>シリョウ</t>
    </rPh>
    <rPh sb="45" eb="47">
      <t>ガイトウ</t>
    </rPh>
    <rPh sb="47" eb="49">
      <t>カショ</t>
    </rPh>
    <rPh sb="50" eb="51">
      <t>ワ</t>
    </rPh>
    <rPh sb="58" eb="59">
      <t>ウエ</t>
    </rPh>
    <rPh sb="61" eb="62">
      <t>クニ</t>
    </rPh>
    <rPh sb="63" eb="65">
      <t>テイシュツ</t>
    </rPh>
    <phoneticPr fontId="1"/>
  </si>
  <si>
    <t>※4</t>
  </si>
  <si>
    <t>　2.①にいう「第三者求償に係る市町村の設定目標」とは、市町村が定める指標をいい、本指標の評価にあたり、都道府県は、市町村の令和６年度の実施状況を把握し、市町村が策定する目標や取組計画等を確認することが必要である。</t>
    <rPh sb="68" eb="70">
      <t>ジッシ</t>
    </rPh>
    <rPh sb="70" eb="72">
      <t>ジョウキョウ</t>
    </rPh>
    <rPh sb="85" eb="87">
      <t>モクヒョウ</t>
    </rPh>
    <phoneticPr fontId="1"/>
  </si>
  <si>
    <t>※5</t>
  </si>
  <si>
    <t>　2.①において、該当する場合には、確認した結果が分かる書類（集計表等）をPDFにして国へ提出すること。</t>
    <rPh sb="9" eb="11">
      <t>ガイトウ</t>
    </rPh>
    <rPh sb="13" eb="15">
      <t>バアイ</t>
    </rPh>
    <rPh sb="18" eb="20">
      <t>カクニン</t>
    </rPh>
    <rPh sb="22" eb="24">
      <t>ケッカ</t>
    </rPh>
    <rPh sb="25" eb="26">
      <t>ワ</t>
    </rPh>
    <rPh sb="28" eb="30">
      <t>ショルイ</t>
    </rPh>
    <rPh sb="31" eb="34">
      <t>シュウケイヒョウ</t>
    </rPh>
    <rPh sb="34" eb="35">
      <t>ナド</t>
    </rPh>
    <rPh sb="43" eb="44">
      <t>クニ</t>
    </rPh>
    <rPh sb="45" eb="47">
      <t>テイシュツ</t>
    </rPh>
    <phoneticPr fontId="1"/>
  </si>
  <si>
    <t>※6</t>
    <phoneticPr fontId="1"/>
  </si>
  <si>
    <t>　2.②にいう「都道府県が設置する県立病院や保健所等の機関」としては、都道府県が設置主体の機関として、県立病院や保健所のほか、都道府県警や消費生活センターなどが想定される。</t>
    <phoneticPr fontId="1"/>
  </si>
  <si>
    <t>※7</t>
    <phoneticPr fontId="1"/>
  </si>
  <si>
    <t>　2.②にいう「第三者行為に関する情報」とは、第三者求償に該当する被保険者の手がかりを掴むことができる情報（交通事故・食中毒等の第三者求償事案、氏名（被保険者とは限らない。）、住所、性別など被保険者を特定できる情報）を想定している。また、連携機関については、１機関以上連携されていれば評価対象とする。</t>
    <phoneticPr fontId="1"/>
  </si>
  <si>
    <t>※8</t>
    <phoneticPr fontId="1"/>
  </si>
  <si>
    <t>　2.②において、該当する場合には、県立病院や保健所等の機関が市町村に対して行った情報提供の件数を必ず入力すること。なお、実際の情報提供がなかった場合には、体制構築を行っていること及び情報提供件数が０件であったことが分かる資料をPDFにして国へ提出すること。</t>
    <rPh sb="9" eb="11">
      <t>ガイトウ</t>
    </rPh>
    <rPh sb="13" eb="15">
      <t>バアイ</t>
    </rPh>
    <rPh sb="18" eb="20">
      <t>ケンリツ</t>
    </rPh>
    <rPh sb="20" eb="22">
      <t>ビョウイン</t>
    </rPh>
    <rPh sb="23" eb="26">
      <t>ホケンショ</t>
    </rPh>
    <rPh sb="26" eb="27">
      <t>ナド</t>
    </rPh>
    <rPh sb="28" eb="30">
      <t>キカン</t>
    </rPh>
    <rPh sb="31" eb="34">
      <t>シチョウソン</t>
    </rPh>
    <rPh sb="35" eb="36">
      <t>タイ</t>
    </rPh>
    <rPh sb="38" eb="39">
      <t>オコナ</t>
    </rPh>
    <rPh sb="41" eb="43">
      <t>ジョウホウ</t>
    </rPh>
    <rPh sb="43" eb="45">
      <t>テイキョウ</t>
    </rPh>
    <rPh sb="46" eb="48">
      <t>ケンスウ</t>
    </rPh>
    <rPh sb="49" eb="50">
      <t>カナラ</t>
    </rPh>
    <rPh sb="51" eb="53">
      <t>ニュウリョク</t>
    </rPh>
    <rPh sb="61" eb="63">
      <t>ジッサイ</t>
    </rPh>
    <rPh sb="64" eb="66">
      <t>ジョウホウ</t>
    </rPh>
    <rPh sb="66" eb="68">
      <t>テイキョウ</t>
    </rPh>
    <rPh sb="73" eb="75">
      <t>バアイ</t>
    </rPh>
    <rPh sb="78" eb="80">
      <t>タイセイ</t>
    </rPh>
    <rPh sb="80" eb="82">
      <t>コウチク</t>
    </rPh>
    <rPh sb="83" eb="84">
      <t>オコナ</t>
    </rPh>
    <rPh sb="90" eb="91">
      <t>オヨ</t>
    </rPh>
    <rPh sb="92" eb="94">
      <t>ジョウホウ</t>
    </rPh>
    <rPh sb="94" eb="96">
      <t>テイキョウ</t>
    </rPh>
    <rPh sb="96" eb="98">
      <t>ケンスウ</t>
    </rPh>
    <rPh sb="100" eb="101">
      <t>ケン</t>
    </rPh>
    <rPh sb="108" eb="109">
      <t>ワ</t>
    </rPh>
    <rPh sb="111" eb="113">
      <t>シリョウ</t>
    </rPh>
    <rPh sb="120" eb="121">
      <t>クニ</t>
    </rPh>
    <rPh sb="122" eb="124">
      <t>テイシュツ</t>
    </rPh>
    <phoneticPr fontId="1"/>
  </si>
  <si>
    <t>※9</t>
    <phoneticPr fontId="1"/>
  </si>
  <si>
    <t>　2.③において、該当する場合には、策定した委託規約の内容が分かる資料をPDFデータにして該当箇所が分かるようにした上で、国へ提出すること。なお、現時点で委託規約を策定していない場合であっても、委託規約の策定に向けた市町村との協議を行っており、令和７年度中に委託規約を策定予定である場合は、評価対象とする。この場合、委託規約の策定に向けた市町村との協議内容が分かる資料をPDFデータにして該当箇所が分かるようにした上で、国へ提出すること。なお、現時点で委託規約の策定に向けた市町村との協議を開始していない場合は、評価対象としない。</t>
    <rPh sb="9" eb="11">
      <t>ガイトウ</t>
    </rPh>
    <rPh sb="13" eb="15">
      <t>バアイ</t>
    </rPh>
    <rPh sb="18" eb="20">
      <t>サクテイ</t>
    </rPh>
    <rPh sb="22" eb="24">
      <t>イタク</t>
    </rPh>
    <rPh sb="24" eb="26">
      <t>キヤク</t>
    </rPh>
    <rPh sb="27" eb="29">
      <t>ナイヨウ</t>
    </rPh>
    <rPh sb="30" eb="31">
      <t>ワ</t>
    </rPh>
    <rPh sb="33" eb="35">
      <t>シリョウ</t>
    </rPh>
    <rPh sb="73" eb="76">
      <t>ゲンジテン</t>
    </rPh>
    <rPh sb="77" eb="79">
      <t>イタク</t>
    </rPh>
    <rPh sb="79" eb="81">
      <t>キヤク</t>
    </rPh>
    <rPh sb="82" eb="84">
      <t>サクテイ</t>
    </rPh>
    <rPh sb="89" eb="91">
      <t>バアイ</t>
    </rPh>
    <rPh sb="97" eb="99">
      <t>イタク</t>
    </rPh>
    <rPh sb="99" eb="101">
      <t>キヤク</t>
    </rPh>
    <rPh sb="102" eb="104">
      <t>サクテイ</t>
    </rPh>
    <rPh sb="105" eb="106">
      <t>ム</t>
    </rPh>
    <rPh sb="108" eb="111">
      <t>シチョウソン</t>
    </rPh>
    <rPh sb="113" eb="115">
      <t>キョウギ</t>
    </rPh>
    <rPh sb="116" eb="117">
      <t>オコナ</t>
    </rPh>
    <rPh sb="122" eb="124">
      <t>レイワ</t>
    </rPh>
    <rPh sb="125" eb="127">
      <t>ネンド</t>
    </rPh>
    <rPh sb="127" eb="128">
      <t>ナカ</t>
    </rPh>
    <rPh sb="129" eb="131">
      <t>イタク</t>
    </rPh>
    <rPh sb="131" eb="133">
      <t>キヤク</t>
    </rPh>
    <rPh sb="134" eb="136">
      <t>サクテイ</t>
    </rPh>
    <rPh sb="136" eb="138">
      <t>ヨテイ</t>
    </rPh>
    <rPh sb="141" eb="143">
      <t>バアイ</t>
    </rPh>
    <rPh sb="145" eb="147">
      <t>ヒョウカ</t>
    </rPh>
    <rPh sb="147" eb="149">
      <t>タイショウ</t>
    </rPh>
    <rPh sb="155" eb="157">
      <t>バアイ</t>
    </rPh>
    <rPh sb="176" eb="178">
      <t>ナイヨウ</t>
    </rPh>
    <rPh sb="179" eb="180">
      <t>ワ</t>
    </rPh>
    <rPh sb="182" eb="184">
      <t>シリョウ</t>
    </rPh>
    <rPh sb="222" eb="225">
      <t>ゲンジテン</t>
    </rPh>
    <rPh sb="245" eb="247">
      <t>カイシ</t>
    </rPh>
    <rPh sb="252" eb="254">
      <t>バアイ</t>
    </rPh>
    <rPh sb="256" eb="258">
      <t>ヒョウカ</t>
    </rPh>
    <rPh sb="258" eb="260">
      <t>タイショウ</t>
    </rPh>
    <phoneticPr fontId="1"/>
  </si>
  <si>
    <t>　○ 保険者協議会への積極的関与（令和７年度の実施状況を評価）</t>
    <phoneticPr fontId="1"/>
  </si>
  <si>
    <t>保険者協議会への積極的関与について、以下の基準を満たす取組を実施している場合</t>
    <phoneticPr fontId="1"/>
  </si>
  <si>
    <t>c-13</t>
    <phoneticPr fontId="1"/>
  </si>
  <si>
    <t>①　他の都道府県との医療費の地域差を分析した上で、保険者協議会に当該地域差のデータを示し、医療関係者や保険者等に対して、医療費適正化につながる周知・啓発を行っている場合（※１）</t>
    <phoneticPr fontId="1"/>
  </si>
  <si>
    <t>該当の有無（①～②）</t>
    <rPh sb="0" eb="2">
      <t>ガイトウ</t>
    </rPh>
    <rPh sb="3" eb="5">
      <t>ウム</t>
    </rPh>
    <phoneticPr fontId="1"/>
  </si>
  <si>
    <t>取組内容</t>
    <phoneticPr fontId="1"/>
  </si>
  <si>
    <t>c-14</t>
    <phoneticPr fontId="1"/>
  </si>
  <si>
    <t>②　医療費の調査分析等のための人材育成を行っている場合（※２）</t>
    <phoneticPr fontId="1"/>
  </si>
  <si>
    <t>c-15</t>
    <phoneticPr fontId="1"/>
  </si>
  <si>
    <t>③　保険者協議会において、バイオ後続品を含む後発医薬品の使用促進についても取り上げ、都道府県後発医薬品使用促進協議会と連携しながら取組を進めている場合（※３）</t>
    <phoneticPr fontId="1"/>
  </si>
  <si>
    <t>c-16</t>
    <phoneticPr fontId="1"/>
  </si>
  <si>
    <t>④　保険者協議会において、医療関係者や保険者等の関係者間で、マイナ保険証の利用促進に係る現状や課題の把握、問題意識の共有、課題への対応策について議論・検討を行い、マイナ保険証の利用促進につながる具体的な取組を実施している場合（※４）</t>
    <phoneticPr fontId="1"/>
  </si>
  <si>
    <t>　該当がある場合には、取組の具体的内容を入力すること。</t>
    <rPh sb="11" eb="13">
      <t>トリクミ</t>
    </rPh>
    <rPh sb="14" eb="17">
      <t>グタイテキ</t>
    </rPh>
    <rPh sb="17" eb="19">
      <t>ナイヨウ</t>
    </rPh>
    <rPh sb="20" eb="22">
      <t>ニュウリョク</t>
    </rPh>
    <phoneticPr fontId="1"/>
  </si>
  <si>
    <t>※４</t>
    <phoneticPr fontId="1"/>
  </si>
  <si>
    <t>　○ 都道府県によるKDB等を活用した医療費分析等（令和７年度の実施状況を評価）</t>
    <rPh sb="24" eb="25">
      <t>トウ</t>
    </rPh>
    <rPh sb="26" eb="28">
      <t>レイワ</t>
    </rPh>
    <phoneticPr fontId="1"/>
  </si>
  <si>
    <t>c-17</t>
    <phoneticPr fontId="1"/>
  </si>
  <si>
    <r>
      <rPr>
        <sz val="11"/>
        <color rgb="FF000000"/>
        <rFont val="游ゴシック"/>
        <family val="3"/>
        <charset val="128"/>
      </rPr>
      <t>➀　都道府県が、国保連合会及び管内市町村と協働・連携して、KDB等の各種データベースを活用し、市町村の状況を比較した上で、健診データやレセプトデータ等の分析を行い、市町村に対して分析結果に基づき、課題等に関する助言を行うとともに、課題に応じた事業の企画立案及び事業評価の支援を行っている場合　</t>
    </r>
    <r>
      <rPr>
        <sz val="6"/>
        <color rgb="FF000000"/>
        <rFont val="游ゴシック"/>
        <family val="3"/>
        <charset val="128"/>
      </rPr>
      <t>※1</t>
    </r>
  </si>
  <si>
    <r>
      <t>国保連合会及び管内市町村との協働・連携の内容　</t>
    </r>
    <r>
      <rPr>
        <sz val="6"/>
        <rFont val="游ゴシック"/>
        <family val="3"/>
        <charset val="128"/>
        <scheme val="minor"/>
      </rPr>
      <t>※2</t>
    </r>
    <rPh sb="5" eb="6">
      <t>オヨ</t>
    </rPh>
    <rPh sb="9" eb="12">
      <t>シチョウソン</t>
    </rPh>
    <phoneticPr fontId="1"/>
  </si>
  <si>
    <r>
      <t>健診データやレセプトデータ等の分析結果、分析結果に基づく課題等、課題等に関する助言の内容　</t>
    </r>
    <r>
      <rPr>
        <sz val="6"/>
        <rFont val="游ゴシック"/>
        <family val="3"/>
        <charset val="128"/>
        <scheme val="minor"/>
      </rPr>
      <t>※3</t>
    </r>
    <rPh sb="25" eb="26">
      <t>モト</t>
    </rPh>
    <rPh sb="32" eb="34">
      <t>カダイ</t>
    </rPh>
    <rPh sb="34" eb="35">
      <t>トウ</t>
    </rPh>
    <rPh sb="36" eb="37">
      <t>カン</t>
    </rPh>
    <rPh sb="39" eb="41">
      <t>ジョゲン</t>
    </rPh>
    <rPh sb="42" eb="44">
      <t>ナイヨウ</t>
    </rPh>
    <phoneticPr fontId="1"/>
  </si>
  <si>
    <r>
      <t xml:space="preserve">課題に応じた事業の企画立案及び事業評価の支援の内容　
</t>
    </r>
    <r>
      <rPr>
        <sz val="6"/>
        <rFont val="游ゴシック"/>
        <family val="3"/>
        <charset val="128"/>
        <scheme val="minor"/>
      </rPr>
      <t>※4</t>
    </r>
    <phoneticPr fontId="1"/>
  </si>
  <si>
    <t>　都道府県が、国保連合会及び管内市町村と協働・連携して、健診データやレセプトデータ等の分析を行っている場合の指標であり、国保連合会から提供を受けたデータに基づき、都道府県が単独で健診データやレセプトデータ等の分析を行っている場合や都道府県から委託を受けて国保連合会が単独で医療費等の分析を行っている場合は、評価対象としない。</t>
    <phoneticPr fontId="1"/>
  </si>
  <si>
    <t>※２</t>
    <phoneticPr fontId="1"/>
  </si>
  <si>
    <t>　「国保連合会及び管内市町村との協働・連携の内容」をそれぞれ具体的に入力すること。</t>
    <phoneticPr fontId="1"/>
  </si>
  <si>
    <t>　「課題に応じた事業の企画立案及び事業評価の支援の内容」をそれぞれ具体的に入力すること。</t>
    <phoneticPr fontId="1"/>
  </si>
  <si>
    <t>　○ データヘルス計画の支援状況（令和７年度の実施状況を評価）</t>
  </si>
  <si>
    <t>c-18</t>
    <phoneticPr fontId="1"/>
  </si>
  <si>
    <t>①　管内市町村のデータヘルス計画において
　・都道府県で設定することが望ましい指標
　・地域実情に応じて都道府県が設定する指標
　・各都道府県で個別に設定している指標
　　について設定されているかを把握している場合　※1　</t>
  </si>
  <si>
    <t>c-19</t>
    <phoneticPr fontId="1"/>
  </si>
  <si>
    <t>②　①を達成している場合で、標準化の意図を市町村に説明する等により、すべての市町村が指標の設定に取り組むよう働きかけている場合
※2</t>
  </si>
  <si>
    <t>c-20</t>
  </si>
  <si>
    <t>③　高齢者の保健事業と介護予防の一体的実施の取組について、国保連合会や広域連合と協働し、国民健康保険運営方針または保健医療サービス・福祉サービス等に関する施策に沿って、市町村に対する支援を実施している場合</t>
  </si>
  <si>
    <t>c-21</t>
  </si>
  <si>
    <t>④　庁内の健康増進、後期高齢者医療、介護保険担当部門と国保保健事業、介護予防事業、後期高齢者医療の一体的実施に関して、意見交換や情報収集の機会を設け、かつ、得られた情報について市町村に情報提供するなど、管内市町村における取組の改善を図っている場合
※4</t>
  </si>
  <si>
    <t>　○ こどもの医療の適正化等の取組（令和７年度の実施状況を評価）</t>
    <rPh sb="7" eb="9">
      <t>イリョウ</t>
    </rPh>
    <rPh sb="10" eb="13">
      <t>テキセイカ</t>
    </rPh>
    <rPh sb="13" eb="14">
      <t>トウ</t>
    </rPh>
    <rPh sb="15" eb="17">
      <t>トリクミ</t>
    </rPh>
    <rPh sb="18" eb="20">
      <t>レイワ</t>
    </rPh>
    <phoneticPr fontId="1"/>
  </si>
  <si>
    <t>こどもの医療の適正化等の取組として、以下の基準を全て満たす取組を実施している場合</t>
    <phoneticPr fontId="1"/>
  </si>
  <si>
    <t>c-22</t>
    <phoneticPr fontId="1"/>
  </si>
  <si>
    <t>【被保険者への取組】
①　こどもの医療の適正化につながる周知啓発等の取組を実施している場合（こどもの医療に関するガイドブックの作成・配布、「上手な医療のかかり方」に関する講座の実施等）</t>
    <phoneticPr fontId="1"/>
  </si>
  <si>
    <t>c-23</t>
  </si>
  <si>
    <t>【管内市区町村との連携】
②　管内市町村のうち、市町村固有指標③こどもの医療の適正化等の取組の指標③・⑤を満たす市町村の割合が９割を超えている場合</t>
  </si>
  <si>
    <t>c-24</t>
  </si>
  <si>
    <t>【地域医療団体との連携】
③　都道府県医師会や薬剤師会等と連携して、こどもの抗菌薬処方の適正化につながる取組を実施している場合</t>
    <phoneticPr fontId="1"/>
  </si>
  <si>
    <t>c-25</t>
  </si>
  <si>
    <t>【被用者保険との連携】
④　保険者協議会や県民会議等において、被用者保険の保険者と連携して、こどもの医療費の適正化につながる①、③の取組を実施している場合</t>
    <phoneticPr fontId="1"/>
  </si>
  <si>
    <t>（２）決算補填等目的の法定外一般会計繰入等の解消等</t>
    <phoneticPr fontId="1"/>
  </si>
  <si>
    <t>　○決算補填等目的の法定外一般会計繰入の解消等（令和６年度の実施状況を評価）</t>
    <phoneticPr fontId="1"/>
  </si>
  <si>
    <t>c-26</t>
    <phoneticPr fontId="1"/>
  </si>
  <si>
    <t>①　都道府県内の全ての市町村について、市町村指標①に該当している場合</t>
    <phoneticPr fontId="1"/>
  </si>
  <si>
    <t>c-27</t>
  </si>
  <si>
    <t>②　①の基準は満たさないが、都道府県内の全ての市町村のうち8割以上の市町村について、市町村指標①又は②に該当している場合</t>
    <rPh sb="20" eb="21">
      <t>スベ</t>
    </rPh>
    <phoneticPr fontId="1"/>
  </si>
  <si>
    <t>c-28</t>
  </si>
  <si>
    <t>③　都道府県内の全ての市町村のうち１割以上の市町村について、市町村指標③、④、⑤、⑥、⑦又は⑧に該当している場合</t>
    <rPh sb="8" eb="9">
      <t>スベ</t>
    </rPh>
    <rPh sb="44" eb="45">
      <t>マタ</t>
    </rPh>
    <phoneticPr fontId="1"/>
  </si>
  <si>
    <t>c-29</t>
  </si>
  <si>
    <t>④　③の基準は満たさないが、都道府県内の全ての市町村のうち0.5割以上の市町村について、市町村指標③、④、⑤、⑥、⑦又は⑧に該当している場合</t>
    <phoneticPr fontId="1"/>
  </si>
  <si>
    <r>
      <t>　▼　不整合チェック</t>
    </r>
    <r>
      <rPr>
        <b/>
        <sz val="9"/>
        <color theme="1"/>
        <rFont val="游ゴシック"/>
        <family val="3"/>
        <charset val="128"/>
        <scheme val="minor"/>
      </rPr>
      <t xml:space="preserve">（未入力 あり  </t>
    </r>
    <r>
      <rPr>
        <sz val="9"/>
        <color theme="1"/>
        <rFont val="游ゴシック"/>
        <family val="3"/>
        <charset val="128"/>
        <scheme val="minor"/>
      </rPr>
      <t>or</t>
    </r>
    <r>
      <rPr>
        <b/>
        <sz val="9"/>
        <color theme="1"/>
        <rFont val="游ゴシック"/>
        <family val="3"/>
        <charset val="128"/>
        <scheme val="minor"/>
      </rPr>
      <t xml:space="preserve">  ○ で aが内容なし  or  ○ で1割以上純減）</t>
    </r>
    <rPh sb="3" eb="6">
      <t>フセイゴウ</t>
    </rPh>
    <rPh sb="11" eb="14">
      <t>ミニュウリョク</t>
    </rPh>
    <rPh sb="29" eb="31">
      <t>ナイヨウ</t>
    </rPh>
    <rPh sb="43" eb="44">
      <t>ワリ</t>
    </rPh>
    <rPh sb="44" eb="46">
      <t>イジョウ</t>
    </rPh>
    <rPh sb="46" eb="48">
      <t>ジュンゲン</t>
    </rPh>
    <phoneticPr fontId="1"/>
  </si>
  <si>
    <t>c-30</t>
  </si>
  <si>
    <r>
      <t>　▼　不整合チェック</t>
    </r>
    <r>
      <rPr>
        <b/>
        <sz val="9"/>
        <color theme="1"/>
        <rFont val="游ゴシック"/>
        <family val="3"/>
        <charset val="128"/>
        <scheme val="minor"/>
      </rPr>
      <t>（未入力 あり</t>
    </r>
    <r>
      <rPr>
        <b/>
        <sz val="9"/>
        <color theme="1"/>
        <rFont val="游ゴシック"/>
        <family val="3"/>
        <charset val="128"/>
        <scheme val="minor"/>
      </rPr>
      <t>）</t>
    </r>
    <rPh sb="3" eb="6">
      <t>フセイゴウ</t>
    </rPh>
    <rPh sb="11" eb="14">
      <t>ミニュウリョク</t>
    </rPh>
    <phoneticPr fontId="1"/>
  </si>
  <si>
    <t>c-31</t>
    <phoneticPr fontId="1"/>
  </si>
  <si>
    <t>⑥　都道府県内の計画策定対象市町村の赤字削減・解消計画について、取りまとめ及び公表を行っていない場合</t>
    <phoneticPr fontId="1"/>
  </si>
  <si>
    <t>　⑤において、該当する場合には、必ずaの欄を入力すること。また、令和６年10月～令和７年４月に解消予定年度を令和８年度までに変更した市町村がある場合は、bの欄も入力すること。なお、bの結果、解消予定年度が令和８年度超の市町村が１割以上純減した場合は、⑤には該当しないものとする。</t>
    <rPh sb="16" eb="17">
      <t>カナラ</t>
    </rPh>
    <rPh sb="20" eb="21">
      <t>ラン</t>
    </rPh>
    <rPh sb="22" eb="24">
      <t>ニュウリョク</t>
    </rPh>
    <rPh sb="78" eb="79">
      <t>ラン</t>
    </rPh>
    <rPh sb="80" eb="82">
      <t>ニュウリョク</t>
    </rPh>
    <rPh sb="92" eb="94">
      <t>ケッカ</t>
    </rPh>
    <rPh sb="114" eb="115">
      <t>ワリ</t>
    </rPh>
    <rPh sb="115" eb="117">
      <t>イジョウ</t>
    </rPh>
    <rPh sb="117" eb="119">
      <t>ジュンゲン</t>
    </rPh>
    <rPh sb="121" eb="123">
      <t>バアイ</t>
    </rPh>
    <rPh sb="128" eb="130">
      <t>ガイトウ</t>
    </rPh>
    <phoneticPr fontId="1"/>
  </si>
  <si>
    <t>（３）保険料水準の統一に向けた取組状況</t>
    <rPh sb="3" eb="6">
      <t>ホケンリョウ</t>
    </rPh>
    <rPh sb="6" eb="8">
      <t>スイジュン</t>
    </rPh>
    <rPh sb="9" eb="11">
      <t>トウイツ</t>
    </rPh>
    <rPh sb="12" eb="13">
      <t>ム</t>
    </rPh>
    <rPh sb="15" eb="17">
      <t>トリクミ</t>
    </rPh>
    <rPh sb="17" eb="19">
      <t>ジョウキョウ</t>
    </rPh>
    <phoneticPr fontId="1"/>
  </si>
  <si>
    <t>　○保険料水準の統一に向けた取組の実施状況（令和７年度の実施状況を評価）</t>
    <phoneticPr fontId="1"/>
  </si>
  <si>
    <t>【保険料水準統一の達成状況】</t>
    <phoneticPr fontId="1"/>
  </si>
  <si>
    <r>
      <t>　▼　不整合チェック</t>
    </r>
    <r>
      <rPr>
        <b/>
        <sz val="9"/>
        <color theme="1"/>
        <rFont val="游ゴシック"/>
        <family val="3"/>
        <charset val="128"/>
        <scheme val="minor"/>
      </rPr>
      <t>（未入力 あり or 他の項目に回答あり）</t>
    </r>
    <rPh sb="3" eb="6">
      <t>フセイゴウ</t>
    </rPh>
    <rPh sb="11" eb="14">
      <t>ミニュウリョク</t>
    </rPh>
    <rPh sb="21" eb="22">
      <t>ホカ</t>
    </rPh>
    <rPh sb="23" eb="25">
      <t>コウモク</t>
    </rPh>
    <rPh sb="26" eb="28">
      <t>カイトウ</t>
    </rPh>
    <phoneticPr fontId="1"/>
  </si>
  <si>
    <t>c-32</t>
    <phoneticPr fontId="1"/>
  </si>
  <si>
    <t>c-33</t>
    <phoneticPr fontId="1"/>
  </si>
  <si>
    <t>１　α＝０の場合（納付金ベースの統一）</t>
    <phoneticPr fontId="1"/>
  </si>
  <si>
    <t>c-34</t>
  </si>
  <si>
    <t>２ 　α＜１の場合</t>
    <phoneticPr fontId="1"/>
  </si>
  <si>
    <t>c-35</t>
  </si>
  <si>
    <t>③　令和８年度納付金算定において、二次医療圏ごとの統一を達成している場合（②に該当する場合を除く）</t>
    <phoneticPr fontId="1"/>
  </si>
  <si>
    <t>【保険料水準統一の目標年度の設定状況】</t>
    <phoneticPr fontId="1"/>
  </si>
  <si>
    <t>c-36</t>
    <phoneticPr fontId="1"/>
  </si>
  <si>
    <t>１　目標年度が令和15年度以前の場合</t>
    <phoneticPr fontId="1"/>
  </si>
  <si>
    <t>c-37</t>
  </si>
  <si>
    <t>２　目標年度が令和16年度から令和18年度までの場合</t>
    <phoneticPr fontId="1"/>
  </si>
  <si>
    <t>⑤　納付金ベースの統一の目標年度を市町村と合意している場合</t>
    <phoneticPr fontId="1"/>
  </si>
  <si>
    <t>c-38</t>
    <phoneticPr fontId="1"/>
  </si>
  <si>
    <t>１　目標年度が令和12年度以前の場合</t>
    <phoneticPr fontId="1"/>
  </si>
  <si>
    <t>c-39</t>
  </si>
  <si>
    <t>２　目標年度が令和13年度以降の場合</t>
    <phoneticPr fontId="1"/>
  </si>
  <si>
    <t>【保険料水準統一に向けた取組の状況】</t>
    <phoneticPr fontId="1"/>
  </si>
  <si>
    <t>⑥　保険料水準の統一に向けて次の取組を実施している場合</t>
    <phoneticPr fontId="1"/>
  </si>
  <si>
    <t>c-40</t>
    <phoneticPr fontId="1"/>
  </si>
  <si>
    <t>１　保険料水準統一に向けた議論を行う場を設け、定期的に市町村と具体的な議論を行っている場合</t>
    <phoneticPr fontId="1"/>
  </si>
  <si>
    <t>２　完全統一に向けて下記の項目について合意を得ている場合</t>
    <phoneticPr fontId="1"/>
  </si>
  <si>
    <t>c-41</t>
    <phoneticPr fontId="1"/>
  </si>
  <si>
    <t>ア　市町村個別の歳入・歳出に係る完全統一後の取扱</t>
    <phoneticPr fontId="1"/>
  </si>
  <si>
    <t>c-42</t>
  </si>
  <si>
    <t>イ　標準的な収納率による調整の取扱</t>
    <phoneticPr fontId="1"/>
  </si>
  <si>
    <t>c-43</t>
  </si>
  <si>
    <t>ウ　保険料算定方法</t>
    <phoneticPr fontId="1"/>
  </si>
  <si>
    <t>c-44</t>
    <phoneticPr fontId="1"/>
  </si>
  <si>
    <t>⑦　保険料水準統一に向けて市町村と具体的な議論を行っていない場合</t>
    <phoneticPr fontId="1"/>
  </si>
  <si>
    <t>　完全統一は、当該都道府県のどこに住んでいても、同じ所得水準、同じ世帯構成であれば同じ保険料であることを指す。</t>
    <rPh sb="1" eb="3">
      <t>カンゼン</t>
    </rPh>
    <rPh sb="3" eb="5">
      <t>トウイツ</t>
    </rPh>
    <rPh sb="7" eb="13">
      <t>トウガイトドウフケン</t>
    </rPh>
    <rPh sb="17" eb="18">
      <t>ス</t>
    </rPh>
    <rPh sb="24" eb="25">
      <t>オナ</t>
    </rPh>
    <rPh sb="26" eb="28">
      <t>ショトク</t>
    </rPh>
    <rPh sb="28" eb="30">
      <t>スイジュン</t>
    </rPh>
    <rPh sb="31" eb="32">
      <t>オナ</t>
    </rPh>
    <rPh sb="33" eb="35">
      <t>セタイ</t>
    </rPh>
    <rPh sb="35" eb="37">
      <t>コウセイ</t>
    </rPh>
    <rPh sb="41" eb="42">
      <t>オナ</t>
    </rPh>
    <rPh sb="43" eb="46">
      <t>ホケンリョウ</t>
    </rPh>
    <rPh sb="52" eb="53">
      <t>サ</t>
    </rPh>
    <phoneticPr fontId="1"/>
  </si>
  <si>
    <t>　αは納付金の算定に当たって、年齢調整後の医療費水準をどの程度反映するかを調整する係数。</t>
    <rPh sb="3" eb="6">
      <t>ノウフキン</t>
    </rPh>
    <rPh sb="7" eb="9">
      <t>サンテイ</t>
    </rPh>
    <rPh sb="10" eb="11">
      <t>ア</t>
    </rPh>
    <rPh sb="15" eb="17">
      <t>ネンレイ</t>
    </rPh>
    <rPh sb="17" eb="20">
      <t>チョウセイゴ</t>
    </rPh>
    <rPh sb="21" eb="24">
      <t>イリョウヒ</t>
    </rPh>
    <rPh sb="24" eb="26">
      <t>スイジュン</t>
    </rPh>
    <rPh sb="29" eb="31">
      <t>テイド</t>
    </rPh>
    <rPh sb="31" eb="33">
      <t>ハンエイ</t>
    </rPh>
    <rPh sb="37" eb="39">
      <t>チョウセイ</t>
    </rPh>
    <rPh sb="41" eb="43">
      <t>ケイスウ</t>
    </rPh>
    <phoneticPr fontId="1"/>
  </si>
  <si>
    <t>　目標年度は定量的な目標である必要がある。</t>
    <rPh sb="1" eb="3">
      <t>モクヒョウ</t>
    </rPh>
    <rPh sb="3" eb="5">
      <t>ネンド</t>
    </rPh>
    <rPh sb="6" eb="9">
      <t>テイリョウテキ</t>
    </rPh>
    <rPh sb="10" eb="12">
      <t>モクヒョウ</t>
    </rPh>
    <rPh sb="15" eb="17">
      <t>ヒツヨウ</t>
    </rPh>
    <phoneticPr fontId="1"/>
  </si>
  <si>
    <t>（４）医療提供体制適正化の推進</t>
    <phoneticPr fontId="1"/>
  </si>
  <si>
    <t>　○医療提供体制適正化の推進（令和７年度の実施状況を評価）</t>
    <phoneticPr fontId="1"/>
  </si>
  <si>
    <t>c-45</t>
    <phoneticPr fontId="1"/>
  </si>
  <si>
    <t>①　1以上の構想区域が重点支援区域に選定されている場合又は再編検討区域として支援を受けている場合</t>
    <rPh sb="3" eb="5">
      <t>イジョウ</t>
    </rPh>
    <rPh sb="6" eb="8">
      <t>コウソウ</t>
    </rPh>
    <rPh sb="8" eb="10">
      <t>クイキ</t>
    </rPh>
    <rPh sb="11" eb="13">
      <t>ジュウテン</t>
    </rPh>
    <rPh sb="13" eb="15">
      <t>シエン</t>
    </rPh>
    <rPh sb="15" eb="17">
      <t>クイキ</t>
    </rPh>
    <rPh sb="18" eb="20">
      <t>センテイ</t>
    </rPh>
    <rPh sb="25" eb="27">
      <t>バアイ</t>
    </rPh>
    <rPh sb="27" eb="28">
      <t>マタ</t>
    </rPh>
    <rPh sb="29" eb="31">
      <t>サイヘン</t>
    </rPh>
    <rPh sb="31" eb="33">
      <t>ケントウ</t>
    </rPh>
    <rPh sb="33" eb="35">
      <t>クイキ</t>
    </rPh>
    <rPh sb="38" eb="40">
      <t>シエン</t>
    </rPh>
    <rPh sb="41" eb="42">
      <t>ウ</t>
    </rPh>
    <rPh sb="46" eb="48">
      <t>バアイ</t>
    </rPh>
    <phoneticPr fontId="1"/>
  </si>
  <si>
    <t>c-46</t>
  </si>
  <si>
    <t>②　令和６年度病床機能報告の報告率が令和７年８月末時点（オープンデータベース）で100％を達成している場合</t>
    <rPh sb="2" eb="4">
      <t>レイワ</t>
    </rPh>
    <rPh sb="5" eb="7">
      <t>ネンド</t>
    </rPh>
    <rPh sb="7" eb="9">
      <t>ビョウショウ</t>
    </rPh>
    <rPh sb="9" eb="11">
      <t>キノウ</t>
    </rPh>
    <rPh sb="11" eb="13">
      <t>ホウコク</t>
    </rPh>
    <rPh sb="14" eb="16">
      <t>ホウコク</t>
    </rPh>
    <rPh sb="16" eb="17">
      <t>リツ</t>
    </rPh>
    <rPh sb="18" eb="20">
      <t>レイワ</t>
    </rPh>
    <rPh sb="21" eb="22">
      <t>ネン</t>
    </rPh>
    <rPh sb="23" eb="25">
      <t>ガツマツ</t>
    </rPh>
    <rPh sb="25" eb="27">
      <t>ジテン</t>
    </rPh>
    <rPh sb="45" eb="47">
      <t>タッセイ</t>
    </rPh>
    <rPh sb="51" eb="53">
      <t>バアイ</t>
    </rPh>
    <phoneticPr fontId="1"/>
  </si>
  <si>
    <t>c-47</t>
  </si>
  <si>
    <t>③　地域医療構想調整会議において、地域医療構想に係る民間医療機関も含めた各医療機関の対応方針の合意が100％に達している場合</t>
    <rPh sb="2" eb="12">
      <t>チイキイリョウコウソウチョウセイカイギ</t>
    </rPh>
    <rPh sb="17" eb="19">
      <t>チイキ</t>
    </rPh>
    <rPh sb="19" eb="21">
      <t>イリョウ</t>
    </rPh>
    <rPh sb="21" eb="23">
      <t>コウソウ</t>
    </rPh>
    <rPh sb="24" eb="25">
      <t>カカ</t>
    </rPh>
    <rPh sb="26" eb="28">
      <t>ミンカン</t>
    </rPh>
    <rPh sb="28" eb="30">
      <t>イリョウ</t>
    </rPh>
    <rPh sb="30" eb="32">
      <t>キカン</t>
    </rPh>
    <rPh sb="33" eb="34">
      <t>フク</t>
    </rPh>
    <rPh sb="36" eb="39">
      <t>カクイリョウ</t>
    </rPh>
    <rPh sb="39" eb="41">
      <t>キカン</t>
    </rPh>
    <rPh sb="42" eb="44">
      <t>タイオウ</t>
    </rPh>
    <rPh sb="44" eb="46">
      <t>ホウシン</t>
    </rPh>
    <rPh sb="47" eb="49">
      <t>ゴウイ</t>
    </rPh>
    <rPh sb="55" eb="56">
      <t>タッ</t>
    </rPh>
    <rPh sb="60" eb="62">
      <t>バアイ</t>
    </rPh>
    <phoneticPr fontId="1"/>
  </si>
  <si>
    <t>（５）事務の広域的及び効率的な運営の推進</t>
    <phoneticPr fontId="1"/>
  </si>
  <si>
    <t>　○市町村が担う事務の広域的及び効率的な運営の推進（令和７年度の実施状況を評価）</t>
    <phoneticPr fontId="1"/>
  </si>
  <si>
    <t>c-48</t>
    <phoneticPr fontId="1"/>
  </si>
  <si>
    <t>①　都道府県が中心となり、以下の項目のうち、２点以上について、管内全市町村の事務の標準化を実施している場合
・保険料（税）の減免基準の統一
・一部負担金の減免基準の統一
・出産育児一時金の給付水準の統一
・葬祭費の給付水準の統一</t>
    <rPh sb="71" eb="73">
      <t>イチブ</t>
    </rPh>
    <rPh sb="73" eb="76">
      <t>フタンキン</t>
    </rPh>
    <rPh sb="77" eb="79">
      <t>ゲンメン</t>
    </rPh>
    <rPh sb="79" eb="81">
      <t>キジュン</t>
    </rPh>
    <rPh sb="82" eb="84">
      <t>トウイツ</t>
    </rPh>
    <rPh sb="86" eb="88">
      <t>シュッサン</t>
    </rPh>
    <rPh sb="88" eb="90">
      <t>イクジ</t>
    </rPh>
    <rPh sb="90" eb="93">
      <t>イチジキン</t>
    </rPh>
    <rPh sb="94" eb="98">
      <t>キュウフスイジュン</t>
    </rPh>
    <rPh sb="99" eb="101">
      <t>トウイツ</t>
    </rPh>
    <rPh sb="103" eb="105">
      <t>ソウサイ</t>
    </rPh>
    <rPh sb="105" eb="106">
      <t>ヒ</t>
    </rPh>
    <rPh sb="107" eb="111">
      <t>キュウフスイジュン</t>
    </rPh>
    <rPh sb="112" eb="114">
      <t>トウイツ</t>
    </rPh>
    <phoneticPr fontId="1"/>
  </si>
  <si>
    <t>【選択式】下記の各取組を実施しているか。
○：している　－：していない</t>
    <rPh sb="1" eb="4">
      <t>センタクシキ</t>
    </rPh>
    <rPh sb="5" eb="7">
      <t>カキ</t>
    </rPh>
    <rPh sb="8" eb="9">
      <t>カク</t>
    </rPh>
    <rPh sb="9" eb="11">
      <t>トリクミ</t>
    </rPh>
    <phoneticPr fontId="1"/>
  </si>
  <si>
    <t>保険料（税）の減免基準の統一</t>
    <rPh sb="7" eb="11">
      <t>ゲンメンキジュン</t>
    </rPh>
    <rPh sb="12" eb="14">
      <t>トウイツ</t>
    </rPh>
    <phoneticPr fontId="1"/>
  </si>
  <si>
    <t>一部負担金の減免基準の統一</t>
    <phoneticPr fontId="1"/>
  </si>
  <si>
    <t>出産育児一時金の給付水準の統一</t>
    <rPh sb="0" eb="2">
      <t>シュッサン</t>
    </rPh>
    <rPh sb="2" eb="4">
      <t>イクジ</t>
    </rPh>
    <rPh sb="4" eb="7">
      <t>イチジキン</t>
    </rPh>
    <rPh sb="8" eb="10">
      <t>キュウフ</t>
    </rPh>
    <rPh sb="10" eb="12">
      <t>スイジュン</t>
    </rPh>
    <rPh sb="13" eb="15">
      <t>トウイツ</t>
    </rPh>
    <phoneticPr fontId="1"/>
  </si>
  <si>
    <t>葬祭費の給付水準の統一</t>
    <rPh sb="0" eb="2">
      <t>ソウサイ</t>
    </rPh>
    <rPh sb="2" eb="3">
      <t>ヒ</t>
    </rPh>
    <rPh sb="4" eb="6">
      <t>キュウフ</t>
    </rPh>
    <rPh sb="6" eb="8">
      <t>スイジュン</t>
    </rPh>
    <rPh sb="9" eb="11">
      <t>トウイツ</t>
    </rPh>
    <phoneticPr fontId="1"/>
  </si>
  <si>
    <t>c-49</t>
    <phoneticPr fontId="1"/>
  </si>
  <si>
    <t>②　都道府県が中心となり、以下の項目のうち、３点以上について、管内全市町村の事務の広域化・効率化を実施している場合
・収納対策の共同実施（地方税回収機構での実施を含む）
・後発医薬品差額通知の送付
・重複多剤投与者に対する服薬情報通知
・県内市町村間の異動があった場合の被保険者のレセプト点検</t>
    <rPh sb="86" eb="88">
      <t>コウハツ</t>
    </rPh>
    <rPh sb="88" eb="91">
      <t>イヤクヒン</t>
    </rPh>
    <rPh sb="91" eb="93">
      <t>サガク</t>
    </rPh>
    <rPh sb="93" eb="95">
      <t>ツウチ</t>
    </rPh>
    <rPh sb="96" eb="98">
      <t>ソウフ</t>
    </rPh>
    <phoneticPr fontId="1"/>
  </si>
  <si>
    <t>収納対策の共同実施（地方税回収機構での実施を含む）</t>
    <phoneticPr fontId="1"/>
  </si>
  <si>
    <t>後発医薬品差額通知の送付</t>
    <rPh sb="0" eb="2">
      <t>コウハツ</t>
    </rPh>
    <rPh sb="2" eb="5">
      <t>イヤクヒン</t>
    </rPh>
    <rPh sb="5" eb="7">
      <t>サガク</t>
    </rPh>
    <rPh sb="7" eb="9">
      <t>ツウチ</t>
    </rPh>
    <rPh sb="10" eb="12">
      <t>ソウフ</t>
    </rPh>
    <phoneticPr fontId="1"/>
  </si>
  <si>
    <t>重複多剤投与者に対する
服薬情報通知</t>
    <phoneticPr fontId="1"/>
  </si>
  <si>
    <t>県内市町村間の異動があった場合の被保険者のレセプト点検</t>
    <phoneticPr fontId="1"/>
  </si>
  <si>
    <t>c-50</t>
    <phoneticPr fontId="1"/>
  </si>
  <si>
    <t>③　都道府県が中心となり、管内全市町村の事務の標準化、広域化・効率化について国民健康保険団体連合会と連携して実施している場合</t>
    <phoneticPr fontId="1"/>
  </si>
  <si>
    <t>国民健康保険団体連合会との具体的な連携内容</t>
    <phoneticPr fontId="1"/>
  </si>
  <si>
    <t>通し番号 ▶</t>
    <rPh sb="0" eb="1">
      <t>トオ</t>
    </rPh>
    <rPh sb="2" eb="4">
      <t>バンゴウ</t>
    </rPh>
    <phoneticPr fontId="1"/>
  </si>
  <si>
    <t>a-2</t>
  </si>
  <si>
    <t>a-3</t>
  </si>
  <si>
    <t>a-4</t>
  </si>
  <si>
    <t>a-7</t>
  </si>
  <si>
    <t>a-8</t>
  </si>
  <si>
    <t>a-9</t>
  </si>
  <si>
    <t>a-10</t>
  </si>
  <si>
    <t>a-11</t>
  </si>
  <si>
    <t>a-12</t>
  </si>
  <si>
    <t>a-13</t>
  </si>
  <si>
    <t>a-14</t>
  </si>
  <si>
    <t>a-17</t>
  </si>
  <si>
    <t>a-18</t>
  </si>
  <si>
    <t>a-19</t>
  </si>
  <si>
    <t>a-20</t>
  </si>
  <si>
    <t>a-21</t>
  </si>
  <si>
    <t>a-22</t>
  </si>
  <si>
    <t>a-25</t>
  </si>
  <si>
    <t>a-26</t>
  </si>
  <si>
    <t>a-30</t>
  </si>
  <si>
    <t>a-31</t>
  </si>
  <si>
    <t>a-32</t>
  </si>
  <si>
    <t>a-33</t>
  </si>
  <si>
    <t>b-2</t>
  </si>
  <si>
    <t>b-3</t>
  </si>
  <si>
    <t>b-4</t>
  </si>
  <si>
    <t>b-11</t>
  </si>
  <si>
    <t>b-14</t>
  </si>
  <si>
    <t>b-18</t>
  </si>
  <si>
    <t>b-19</t>
  </si>
  <si>
    <t>b-23</t>
  </si>
  <si>
    <t>b-26</t>
  </si>
  <si>
    <t>b-29</t>
  </si>
  <si>
    <t>b-32</t>
  </si>
  <si>
    <t>b-35</t>
  </si>
  <si>
    <t>b-38</t>
  </si>
  <si>
    <t>b-40</t>
  </si>
  <si>
    <t>c-2</t>
  </si>
  <si>
    <t>c-3</t>
  </si>
  <si>
    <t>c-6</t>
    <phoneticPr fontId="1"/>
  </si>
  <si>
    <t>c-7
c-8
c-9</t>
    <phoneticPr fontId="1"/>
  </si>
  <si>
    <t>c-11</t>
  </si>
  <si>
    <t>c-12</t>
  </si>
  <si>
    <t>c-13
c-14</t>
    <phoneticPr fontId="1"/>
  </si>
  <si>
    <t>c-16</t>
  </si>
  <si>
    <t>c-17</t>
  </si>
  <si>
    <t>c-18</t>
  </si>
  <si>
    <t>c-19</t>
  </si>
  <si>
    <t>c-22
c-23
c-24
c-25</t>
    <phoneticPr fontId="1"/>
  </si>
  <si>
    <t>c-31</t>
  </si>
  <si>
    <t>c-32</t>
  </si>
  <si>
    <t>c-33</t>
  </si>
  <si>
    <t>c-36</t>
  </si>
  <si>
    <t>c-38</t>
  </si>
  <si>
    <t>c-40</t>
  </si>
  <si>
    <t>c-41</t>
  </si>
  <si>
    <t>c-44</t>
  </si>
  <si>
    <t>c-45</t>
  </si>
  <si>
    <t>c-48</t>
  </si>
  <si>
    <t>c-49</t>
  </si>
  <si>
    <t>c-50</t>
  </si>
  <si>
    <t>c-1</t>
  </si>
  <si>
    <t>ｃ-12</t>
    <phoneticPr fontId="1"/>
  </si>
  <si>
    <t>c-14</t>
  </si>
  <si>
    <t>c-15</t>
  </si>
  <si>
    <t>c-30</t>
    <phoneticPr fontId="1"/>
  </si>
  <si>
    <t>ｃ-50</t>
    <phoneticPr fontId="1"/>
  </si>
  <si>
    <t>得点欄⇒</t>
    <rPh sb="0" eb="2">
      <t>トクテン</t>
    </rPh>
    <rPh sb="2" eb="3">
      <t>ラン</t>
    </rPh>
    <phoneticPr fontId="13"/>
  </si>
  <si>
    <t>指標②　医療費適正化のアウトカム評価</t>
    <rPh sb="0" eb="2">
      <t>シヒョウ</t>
    </rPh>
    <rPh sb="4" eb="7">
      <t>イリョウヒ</t>
    </rPh>
    <rPh sb="7" eb="10">
      <t>テキセイカ</t>
    </rPh>
    <rPh sb="16" eb="18">
      <t>ヒョウカ</t>
    </rPh>
    <phoneticPr fontId="13"/>
  </si>
  <si>
    <t>指標③都道府県の取組状況</t>
    <rPh sb="0" eb="2">
      <t>シヒョウ</t>
    </rPh>
    <rPh sb="3" eb="7">
      <t>トドウフケン</t>
    </rPh>
    <rPh sb="8" eb="10">
      <t>トリクミ</t>
    </rPh>
    <rPh sb="10" eb="12">
      <t>ジョウキョウ</t>
    </rPh>
    <phoneticPr fontId="1"/>
  </si>
  <si>
    <t>指標③都道府県の取組状況</t>
    <phoneticPr fontId="1"/>
  </si>
  <si>
    <t>（ⅰ）－１特定検診の受診率</t>
    <rPh sb="5" eb="7">
      <t>トクテイ</t>
    </rPh>
    <rPh sb="7" eb="9">
      <t>ケンシン</t>
    </rPh>
    <rPh sb="10" eb="12">
      <t>ジュシン</t>
    </rPh>
    <rPh sb="12" eb="13">
      <t>リツ</t>
    </rPh>
    <phoneticPr fontId="13"/>
  </si>
  <si>
    <t>（ⅰ）－２特定保健指導の実施率</t>
    <rPh sb="5" eb="7">
      <t>トクテイ</t>
    </rPh>
    <rPh sb="7" eb="9">
      <t>ホケン</t>
    </rPh>
    <rPh sb="9" eb="11">
      <t>シドウ</t>
    </rPh>
    <rPh sb="12" eb="14">
      <t>ジッシ</t>
    </rPh>
    <rPh sb="14" eb="15">
      <t>リツ</t>
    </rPh>
    <phoneticPr fontId="13"/>
  </si>
  <si>
    <t>（ⅰ）ー３特定健康診査及び特定保健指導の実施率</t>
    <phoneticPr fontId="1"/>
  </si>
  <si>
    <t>（ⅱ）生活習慣病の発症予防・重症化予防の取組状況</t>
    <rPh sb="3" eb="5">
      <t>セイカツ</t>
    </rPh>
    <rPh sb="5" eb="7">
      <t>シュウカン</t>
    </rPh>
    <rPh sb="7" eb="8">
      <t>ビョウ</t>
    </rPh>
    <rPh sb="9" eb="11">
      <t>ハッショウ</t>
    </rPh>
    <rPh sb="11" eb="13">
      <t>ヨボウ</t>
    </rPh>
    <rPh sb="14" eb="17">
      <t>ジュウショウカ</t>
    </rPh>
    <rPh sb="17" eb="19">
      <t>ヨボウ</t>
    </rPh>
    <rPh sb="20" eb="22">
      <t>トリクミ</t>
    </rPh>
    <rPh sb="22" eb="23">
      <t>ジョウ</t>
    </rPh>
    <phoneticPr fontId="13"/>
  </si>
  <si>
    <t>（ⅲ）－１個人インセンティブの提供</t>
    <rPh sb="5" eb="7">
      <t>コジン</t>
    </rPh>
    <rPh sb="15" eb="17">
      <t>テイキョウ</t>
    </rPh>
    <phoneticPr fontId="13"/>
  </si>
  <si>
    <t>（ⅲ）－２個人への分かりやすい情報提供の実施</t>
    <rPh sb="5" eb="7">
      <t>コジン</t>
    </rPh>
    <rPh sb="9" eb="10">
      <t>ワ</t>
    </rPh>
    <rPh sb="15" eb="17">
      <t>ジョウホウ</t>
    </rPh>
    <rPh sb="17" eb="19">
      <t>テイキョウ</t>
    </rPh>
    <rPh sb="20" eb="22">
      <t>ジッシ</t>
    </rPh>
    <phoneticPr fontId="1"/>
  </si>
  <si>
    <t>（ⅳ）後発医薬品の使用割合</t>
    <phoneticPr fontId="13"/>
  </si>
  <si>
    <t>（ⅴ）保険料（税）収納率</t>
    <phoneticPr fontId="13"/>
  </si>
  <si>
    <t>（ⅵ）－１重複投与者に対する取組</t>
    <rPh sb="5" eb="7">
      <t>ジュウフク</t>
    </rPh>
    <rPh sb="7" eb="9">
      <t>トウヨ</t>
    </rPh>
    <rPh sb="9" eb="10">
      <t>シャ</t>
    </rPh>
    <rPh sb="11" eb="12">
      <t>タイ</t>
    </rPh>
    <rPh sb="14" eb="16">
      <t>トリクミ</t>
    </rPh>
    <phoneticPr fontId="1"/>
  </si>
  <si>
    <t>（ⅵ）－２多剤投与者に対する取組</t>
    <rPh sb="5" eb="9">
      <t>タザイトウヨ</t>
    </rPh>
    <rPh sb="9" eb="10">
      <t>シャ</t>
    </rPh>
    <rPh sb="11" eb="12">
      <t>タイ</t>
    </rPh>
    <rPh sb="14" eb="16">
      <t>トリクミ</t>
    </rPh>
    <phoneticPr fontId="1"/>
  </si>
  <si>
    <t>（ⅰ）年齢調整後一人当たり医療費</t>
    <phoneticPr fontId="13"/>
  </si>
  <si>
    <t>（ⅱ）年齢調整後一人当たり医療費の改善状況</t>
    <phoneticPr fontId="13"/>
  </si>
  <si>
    <t>（ⅰ）重症化予防のマクロ的評価（年齢調整後新規透析導入患者数における当年度の実績）</t>
    <phoneticPr fontId="1"/>
  </si>
  <si>
    <t>（ⅱ）重症化予防のマクロ的評価（前年度との比較）（年齢調整後新規透析導入患者数における前年度との比較）</t>
    <phoneticPr fontId="1"/>
  </si>
  <si>
    <t>（ⅲ）重症化予防のマクロ的評価（血糖コントロール不良者の割合）</t>
    <phoneticPr fontId="13"/>
  </si>
  <si>
    <t>（ⅳ）重症化予防のマクロ的評価（HbA1c高値未治療者*の割合）</t>
    <rPh sb="3" eb="6">
      <t>ジュウショウカ</t>
    </rPh>
    <rPh sb="6" eb="8">
      <t>ヨボウ</t>
    </rPh>
    <rPh sb="12" eb="13">
      <t>テキ</t>
    </rPh>
    <rPh sb="13" eb="15">
      <t>ヒョウカ</t>
    </rPh>
    <rPh sb="21" eb="23">
      <t>タカネ</t>
    </rPh>
    <rPh sb="23" eb="26">
      <t>ミチリョウ</t>
    </rPh>
    <rPh sb="26" eb="27">
      <t>シャ</t>
    </rPh>
    <rPh sb="29" eb="31">
      <t>ワリアイ</t>
    </rPh>
    <phoneticPr fontId="1"/>
  </si>
  <si>
    <t>（ⅰ）重複投与者数（当年度の実績）</t>
    <rPh sb="3" eb="5">
      <t>ジュウフク</t>
    </rPh>
    <rPh sb="5" eb="7">
      <t>トウヨ</t>
    </rPh>
    <rPh sb="7" eb="8">
      <t>シャ</t>
    </rPh>
    <rPh sb="8" eb="9">
      <t>スウ</t>
    </rPh>
    <rPh sb="10" eb="13">
      <t>トウネンド</t>
    </rPh>
    <rPh sb="14" eb="16">
      <t>ジッセキ</t>
    </rPh>
    <phoneticPr fontId="1"/>
  </si>
  <si>
    <t>（ⅱ）重複投与者数（前年度との比較）</t>
    <phoneticPr fontId="1"/>
  </si>
  <si>
    <t>（ⅰ）多剤投与者数（当年度の実績）</t>
    <phoneticPr fontId="1"/>
  </si>
  <si>
    <t>（ⅱ）多剤投与者数（前年度との比較）</t>
    <phoneticPr fontId="1"/>
  </si>
  <si>
    <t xml:space="preserve">（ⅰ）こどもの一人当たり医療費等 </t>
    <phoneticPr fontId="1"/>
  </si>
  <si>
    <t>（ⅱ）こどもの一人当たり医療費の改善状況</t>
    <phoneticPr fontId="1"/>
  </si>
  <si>
    <t>（ⅲ）こどもの一人当たり抗菌薬処方量</t>
    <phoneticPr fontId="1"/>
  </si>
  <si>
    <t>(1)医療費適正化等の主体的な取組状況</t>
    <rPh sb="3" eb="6">
      <t>イリョウヒ</t>
    </rPh>
    <rPh sb="6" eb="9">
      <t>テキセイカ</t>
    </rPh>
    <rPh sb="9" eb="10">
      <t>ナド</t>
    </rPh>
    <rPh sb="11" eb="14">
      <t>シュタイテキ</t>
    </rPh>
    <rPh sb="15" eb="17">
      <t>トリクミ</t>
    </rPh>
    <rPh sb="17" eb="19">
      <t>ジョウキョウ</t>
    </rPh>
    <phoneticPr fontId="13"/>
  </si>
  <si>
    <t>(2)決算補填等目的の法定外一般会計繰入等の解消等</t>
    <rPh sb="3" eb="5">
      <t>ケッサン</t>
    </rPh>
    <rPh sb="5" eb="7">
      <t>ホテン</t>
    </rPh>
    <rPh sb="7" eb="8">
      <t>ナド</t>
    </rPh>
    <rPh sb="8" eb="10">
      <t>モクテキ</t>
    </rPh>
    <rPh sb="11" eb="14">
      <t>ホウテイガイ</t>
    </rPh>
    <rPh sb="14" eb="16">
      <t>イッパン</t>
    </rPh>
    <rPh sb="16" eb="18">
      <t>カイケイ</t>
    </rPh>
    <rPh sb="18" eb="19">
      <t>ク</t>
    </rPh>
    <rPh sb="19" eb="20">
      <t>イ</t>
    </rPh>
    <rPh sb="20" eb="21">
      <t>ナド</t>
    </rPh>
    <rPh sb="22" eb="24">
      <t>カイショウ</t>
    </rPh>
    <rPh sb="24" eb="25">
      <t>ナド</t>
    </rPh>
    <phoneticPr fontId="13"/>
  </si>
  <si>
    <t>(3)保険料水準の統一に向けた取組状況</t>
    <rPh sb="3" eb="6">
      <t>ホケンリョウ</t>
    </rPh>
    <rPh sb="6" eb="8">
      <t>スイジュン</t>
    </rPh>
    <rPh sb="9" eb="11">
      <t>トウイツ</t>
    </rPh>
    <rPh sb="12" eb="13">
      <t>ム</t>
    </rPh>
    <rPh sb="15" eb="17">
      <t>トリクミ</t>
    </rPh>
    <rPh sb="17" eb="19">
      <t>ジョウキョウ</t>
    </rPh>
    <phoneticPr fontId="13"/>
  </si>
  <si>
    <t>(4)医療提供体制適正化の推進</t>
    <rPh sb="3" eb="5">
      <t>イリョウ</t>
    </rPh>
    <rPh sb="5" eb="7">
      <t>テイキョウ</t>
    </rPh>
    <rPh sb="7" eb="9">
      <t>タイセイ</t>
    </rPh>
    <rPh sb="9" eb="12">
      <t>テキセイカ</t>
    </rPh>
    <rPh sb="13" eb="15">
      <t>スイシン</t>
    </rPh>
    <phoneticPr fontId="13"/>
  </si>
  <si>
    <t>(5)事務の広域的及び効率的な運営の推進</t>
    <rPh sb="3" eb="5">
      <t>ジム</t>
    </rPh>
    <rPh sb="6" eb="9">
      <t>コウイキテキ</t>
    </rPh>
    <rPh sb="9" eb="10">
      <t>オヨ</t>
    </rPh>
    <rPh sb="11" eb="14">
      <t>コウリツテキ</t>
    </rPh>
    <rPh sb="15" eb="17">
      <t>ウンエイ</t>
    </rPh>
    <rPh sb="18" eb="20">
      <t>スイシン</t>
    </rPh>
    <phoneticPr fontId="13"/>
  </si>
  <si>
    <t>(1)医療費適正化等の主体的な取組状況</t>
    <rPh sb="3" eb="6">
      <t>イリョウヒ</t>
    </rPh>
    <rPh sb="6" eb="9">
      <t>テキセイカ</t>
    </rPh>
    <rPh sb="9" eb="10">
      <t>トウ</t>
    </rPh>
    <rPh sb="11" eb="14">
      <t>シュタイテキ</t>
    </rPh>
    <rPh sb="15" eb="17">
      <t>トリクミ</t>
    </rPh>
    <rPh sb="17" eb="19">
      <t>ジョウキョウ</t>
    </rPh>
    <phoneticPr fontId="1"/>
  </si>
  <si>
    <t>(2)</t>
    <phoneticPr fontId="1"/>
  </si>
  <si>
    <t>（5）</t>
    <phoneticPr fontId="1"/>
  </si>
  <si>
    <t>○予防・健康づくりの取組</t>
    <rPh sb="1" eb="3">
      <t>ヨボウ</t>
    </rPh>
    <rPh sb="4" eb="6">
      <t>ケンコウ</t>
    </rPh>
    <rPh sb="10" eb="12">
      <t>トリクミ</t>
    </rPh>
    <phoneticPr fontId="13"/>
  </si>
  <si>
    <t>○個人インセンティブ</t>
    <rPh sb="1" eb="3">
      <t>コジン</t>
    </rPh>
    <phoneticPr fontId="1"/>
  </si>
  <si>
    <t>○重複・多剤</t>
    <rPh sb="1" eb="3">
      <t>チョウフク</t>
    </rPh>
    <rPh sb="4" eb="6">
      <t>タザイ</t>
    </rPh>
    <phoneticPr fontId="1"/>
  </si>
  <si>
    <t>○薬剤</t>
    <rPh sb="1" eb="3">
      <t>ヤクザイ</t>
    </rPh>
    <phoneticPr fontId="13"/>
  </si>
  <si>
    <t>○市町村への指導・助言等</t>
    <rPh sb="1" eb="4">
      <t>シチョウソン</t>
    </rPh>
    <rPh sb="6" eb="8">
      <t>シドウ</t>
    </rPh>
    <rPh sb="9" eb="11">
      <t>ジョゲン</t>
    </rPh>
    <rPh sb="11" eb="12">
      <t>トウ</t>
    </rPh>
    <phoneticPr fontId="13"/>
  </si>
  <si>
    <t>○保険者協議会</t>
    <rPh sb="1" eb="4">
      <t>ホケンシャ</t>
    </rPh>
    <rPh sb="4" eb="7">
      <t>キョウギカイ</t>
    </rPh>
    <phoneticPr fontId="13"/>
  </si>
  <si>
    <t>○医療費分析</t>
    <rPh sb="1" eb="4">
      <t>イリョウヒ</t>
    </rPh>
    <rPh sb="4" eb="6">
      <t>ブンセキ</t>
    </rPh>
    <phoneticPr fontId="13"/>
  </si>
  <si>
    <t>○データヘルス計画の支援状況</t>
    <rPh sb="7" eb="9">
      <t>ケイカク</t>
    </rPh>
    <rPh sb="10" eb="12">
      <t>シエン</t>
    </rPh>
    <rPh sb="12" eb="14">
      <t>ジョウキョウ</t>
    </rPh>
    <phoneticPr fontId="1"/>
  </si>
  <si>
    <t>子どもの医療の適正化等の取組</t>
    <rPh sb="0" eb="1">
      <t>コ</t>
    </rPh>
    <rPh sb="4" eb="6">
      <t>イリョウ</t>
    </rPh>
    <rPh sb="7" eb="10">
      <t>テキセイカ</t>
    </rPh>
    <rPh sb="10" eb="11">
      <t>トウ</t>
    </rPh>
    <rPh sb="12" eb="14">
      <t>トリクミ</t>
    </rPh>
    <phoneticPr fontId="1"/>
  </si>
  <si>
    <t>予防・健康づくりの取組</t>
    <rPh sb="0" eb="2">
      <t>ヨボウ</t>
    </rPh>
    <rPh sb="3" eb="5">
      <t>ケンコウ</t>
    </rPh>
    <rPh sb="9" eb="11">
      <t>トリクミ</t>
    </rPh>
    <phoneticPr fontId="1"/>
  </si>
  <si>
    <t>個人インセンティブ</t>
    <phoneticPr fontId="1"/>
  </si>
  <si>
    <t>重複・多剤</t>
    <rPh sb="0" eb="2">
      <t>チョウフク</t>
    </rPh>
    <rPh sb="3" eb="5">
      <t>タザイ</t>
    </rPh>
    <phoneticPr fontId="1"/>
  </si>
  <si>
    <t>市町村への指導・助言等</t>
    <rPh sb="0" eb="3">
      <t>シチョウソン</t>
    </rPh>
    <rPh sb="5" eb="7">
      <t>シドウ</t>
    </rPh>
    <rPh sb="8" eb="10">
      <t>ジョゲン</t>
    </rPh>
    <rPh sb="10" eb="11">
      <t>トウ</t>
    </rPh>
    <phoneticPr fontId="1"/>
  </si>
  <si>
    <t>保険者協議会への積極的関与</t>
    <rPh sb="0" eb="3">
      <t>ホケンシャ</t>
    </rPh>
    <rPh sb="3" eb="6">
      <t>キョウギカイ</t>
    </rPh>
    <rPh sb="8" eb="11">
      <t>セッキョクテキ</t>
    </rPh>
    <rPh sb="11" eb="13">
      <t>カンヨ</t>
    </rPh>
    <phoneticPr fontId="1"/>
  </si>
  <si>
    <t>医療費分析</t>
    <rPh sb="0" eb="3">
      <t>イリョウヒ</t>
    </rPh>
    <rPh sb="3" eb="5">
      <t>ブンセキ</t>
    </rPh>
    <phoneticPr fontId="1"/>
  </si>
  <si>
    <t>データヘルス計画の支援状況</t>
    <rPh sb="6" eb="8">
      <t>ケイカク</t>
    </rPh>
    <rPh sb="9" eb="13">
      <t>シエンジョウキョウ</t>
    </rPh>
    <phoneticPr fontId="1"/>
  </si>
  <si>
    <t>一般会計繰入等の解消等</t>
    <phoneticPr fontId="24"/>
  </si>
  <si>
    <t>市町村が担う事務の広域的及び効率的な運営の推進</t>
    <phoneticPr fontId="1"/>
  </si>
  <si>
    <t>①</t>
    <phoneticPr fontId="24"/>
  </si>
  <si>
    <t>協力依頼や協働した取組を行っている関係団体名</t>
  </si>
  <si>
    <t>1.①
事務処理方針の内容が分かる資料の添付</t>
    <phoneticPr fontId="13"/>
  </si>
  <si>
    <t>1.②
委託規約の内容が分かる資料の添付</t>
    <phoneticPr fontId="1"/>
  </si>
  <si>
    <t>1.③
連携体制の構築</t>
    <phoneticPr fontId="1"/>
  </si>
  <si>
    <t>2.②</t>
    <phoneticPr fontId="13"/>
  </si>
  <si>
    <t>2.③</t>
    <phoneticPr fontId="1"/>
  </si>
  <si>
    <t>②
取組内容</t>
    <rPh sb="2" eb="4">
      <t>トリクミ</t>
    </rPh>
    <rPh sb="4" eb="6">
      <t>ナイヨウ</t>
    </rPh>
    <phoneticPr fontId="13"/>
  </si>
  <si>
    <t>③
取組内容</t>
    <phoneticPr fontId="1"/>
  </si>
  <si>
    <t>⑤</t>
    <phoneticPr fontId="24"/>
  </si>
  <si>
    <t>都道府県
コード</t>
    <rPh sb="0" eb="4">
      <t>トドウフケン</t>
    </rPh>
    <phoneticPr fontId="1"/>
  </si>
  <si>
    <t>都道府県CD</t>
    <rPh sb="0" eb="1">
      <t>ト</t>
    </rPh>
    <rPh sb="1" eb="2">
      <t>ドウ</t>
    </rPh>
    <rPh sb="2" eb="3">
      <t>フ</t>
    </rPh>
    <rPh sb="3" eb="4">
      <t>ケン</t>
    </rPh>
    <phoneticPr fontId="13"/>
  </si>
  <si>
    <t>都道府県名</t>
    <rPh sb="0" eb="4">
      <t>トドウフケン</t>
    </rPh>
    <rPh sb="4" eb="5">
      <t>メイ</t>
    </rPh>
    <phoneticPr fontId="13"/>
  </si>
  <si>
    <t>被保険者数</t>
    <rPh sb="0" eb="4">
      <t>ヒホケンシャ</t>
    </rPh>
    <rPh sb="4" eb="5">
      <t>スウ</t>
    </rPh>
    <phoneticPr fontId="13"/>
  </si>
  <si>
    <t>①</t>
    <phoneticPr fontId="13"/>
  </si>
  <si>
    <t>②</t>
    <phoneticPr fontId="13"/>
  </si>
  <si>
    <t>③</t>
    <phoneticPr fontId="13"/>
  </si>
  <si>
    <t>⑤</t>
    <phoneticPr fontId="13"/>
  </si>
  <si>
    <t>⑥</t>
    <phoneticPr fontId="1"/>
  </si>
  <si>
    <t>④</t>
    <phoneticPr fontId="13"/>
  </si>
  <si>
    <t>①ア</t>
    <phoneticPr fontId="13"/>
  </si>
  <si>
    <t>①イ</t>
    <phoneticPr fontId="1"/>
  </si>
  <si>
    <t>①ウ</t>
    <phoneticPr fontId="1"/>
  </si>
  <si>
    <t>①エ</t>
    <phoneticPr fontId="1"/>
  </si>
  <si>
    <t>⑥</t>
    <phoneticPr fontId="13"/>
  </si>
  <si>
    <t>⑦</t>
    <phoneticPr fontId="13"/>
  </si>
  <si>
    <t>1.①～③</t>
    <phoneticPr fontId="13"/>
  </si>
  <si>
    <t>2.①</t>
    <phoneticPr fontId="13"/>
  </si>
  <si>
    <t>2.③</t>
    <phoneticPr fontId="13"/>
  </si>
  <si>
    <t>①②</t>
    <phoneticPr fontId="1"/>
  </si>
  <si>
    <t>①②③④</t>
    <phoneticPr fontId="1"/>
  </si>
  <si>
    <t>⑤</t>
  </si>
  <si>
    <t>②-1</t>
    <phoneticPr fontId="1"/>
  </si>
  <si>
    <t>②-2</t>
    <phoneticPr fontId="1"/>
  </si>
  <si>
    <t>④-1</t>
    <phoneticPr fontId="1"/>
  </si>
  <si>
    <t>④-2</t>
    <phoneticPr fontId="1"/>
  </si>
  <si>
    <t>⑤-1</t>
    <phoneticPr fontId="1"/>
  </si>
  <si>
    <t>⑤-2</t>
    <phoneticPr fontId="1"/>
  </si>
  <si>
    <t>⑥-1</t>
    <phoneticPr fontId="1"/>
  </si>
  <si>
    <t>⑥-2ア</t>
    <phoneticPr fontId="1"/>
  </si>
  <si>
    <t>⑥-2イ</t>
    <phoneticPr fontId="1"/>
  </si>
  <si>
    <t>⑥-2ウ</t>
    <phoneticPr fontId="1"/>
  </si>
  <si>
    <t>⑦</t>
    <phoneticPr fontId="1"/>
  </si>
  <si>
    <t>②</t>
  </si>
  <si>
    <t>③</t>
  </si>
  <si>
    <t>指標1</t>
    <rPh sb="0" eb="2">
      <t>シヒョウ</t>
    </rPh>
    <phoneticPr fontId="13"/>
  </si>
  <si>
    <t>指標2</t>
    <phoneticPr fontId="13"/>
  </si>
  <si>
    <r>
      <rPr>
        <b/>
        <sz val="14"/>
        <color theme="1"/>
        <rFont val="游ゴシック"/>
        <family val="3"/>
        <charset val="128"/>
        <scheme val="minor"/>
      </rPr>
      <t>指標</t>
    </r>
    <r>
      <rPr>
        <b/>
        <sz val="14"/>
        <rFont val="游ゴシック"/>
        <family val="3"/>
        <charset val="128"/>
        <scheme val="minor"/>
      </rPr>
      <t>3</t>
    </r>
    <rPh sb="0" eb="2">
      <t>シヒョウ</t>
    </rPh>
    <phoneticPr fontId="13"/>
  </si>
  <si>
    <t>合計</t>
    <rPh sb="0" eb="2">
      <t>ゴウケイ</t>
    </rPh>
    <phoneticPr fontId="13"/>
  </si>
  <si>
    <t>市町村へ具体的な支援を行っているか</t>
    <phoneticPr fontId="24"/>
  </si>
  <si>
    <t>具体的な実施内容</t>
    <phoneticPr fontId="24"/>
  </si>
  <si>
    <t>病院（件数）</t>
    <rPh sb="0" eb="2">
      <t>ビョウイン</t>
    </rPh>
    <phoneticPr fontId="1"/>
  </si>
  <si>
    <t>保健所（件数）</t>
    <rPh sb="0" eb="3">
      <t>ホケンジョ</t>
    </rPh>
    <phoneticPr fontId="1"/>
  </si>
  <si>
    <t>その他（件数）</t>
    <rPh sb="2" eb="3">
      <t>タ</t>
    </rPh>
    <phoneticPr fontId="1"/>
  </si>
  <si>
    <t>情報提供体制を構築できていることが分かる資料の添付</t>
    <phoneticPr fontId="1"/>
  </si>
  <si>
    <t>委託規約の内容が分かる資料の添付</t>
    <phoneticPr fontId="1"/>
  </si>
  <si>
    <t>国保連合会及び管内市町村との協働・連携の内容</t>
    <phoneticPr fontId="1"/>
  </si>
  <si>
    <t>健診データやレセプトデータ等の分析結果、分析結果に基づく課題等、課題等に関する助言の内容</t>
    <phoneticPr fontId="24"/>
  </si>
  <si>
    <t>課題に応じた事業の企画立案及び事業評価の支援の内容</t>
    <phoneticPr fontId="1"/>
  </si>
  <si>
    <t>解消予定年度が令和８年度超の市町村数</t>
    <phoneticPr fontId="24"/>
  </si>
  <si>
    <t>令和６年10月～令和７年４月に解消予定年度を令和８年度までに変更した市町村がある場合は、その市町村数</t>
    <rPh sb="34" eb="37">
      <t>シチョウソン</t>
    </rPh>
    <rPh sb="40" eb="42">
      <t>バアイ</t>
    </rPh>
    <rPh sb="49" eb="50">
      <t>スウ</t>
    </rPh>
    <phoneticPr fontId="24"/>
  </si>
  <si>
    <t>保険料（税）の減免基準の統一</t>
    <rPh sb="7" eb="9">
      <t>ゲンメン</t>
    </rPh>
    <rPh sb="9" eb="11">
      <t>キジュン</t>
    </rPh>
    <rPh sb="12" eb="14">
      <t>トウイツ</t>
    </rPh>
    <phoneticPr fontId="1"/>
  </si>
  <si>
    <t>出産育児一時金の給付水準の統一</t>
    <rPh sb="0" eb="7">
      <t>シュッサンイクジイチジキン</t>
    </rPh>
    <rPh sb="8" eb="12">
      <t>キュウフスイジュン</t>
    </rPh>
    <rPh sb="13" eb="15">
      <t>トウイツ</t>
    </rPh>
    <phoneticPr fontId="1"/>
  </si>
  <si>
    <t>葬祭費の給付水準の統一</t>
    <rPh sb="0" eb="2">
      <t>ソウサイ</t>
    </rPh>
    <rPh sb="2" eb="3">
      <t>ヒ</t>
    </rPh>
    <rPh sb="4" eb="8">
      <t>キュウフスイジュン</t>
    </rPh>
    <rPh sb="9" eb="11">
      <t>トウイツ</t>
    </rPh>
    <phoneticPr fontId="1"/>
  </si>
  <si>
    <t>収納対策の共同実施（地方税回収機構での実施を含む）</t>
  </si>
  <si>
    <t>後発医薬品差額通知の送付</t>
    <rPh sb="0" eb="9">
      <t>コウハツイヤクヒンサガクツウチ</t>
    </rPh>
    <rPh sb="10" eb="12">
      <t>ソウフ</t>
    </rPh>
    <phoneticPr fontId="1"/>
  </si>
  <si>
    <t>重複多剤投与者に対する
服薬情報通知</t>
  </si>
  <si>
    <t>県内市町村間の異動があった場合の被保険者のレセプト点検</t>
  </si>
  <si>
    <t>疑義チェック</t>
    <rPh sb="0" eb="2">
      <t>ギギ</t>
    </rPh>
    <phoneticPr fontId="1"/>
  </si>
  <si>
    <t>01 北海道</t>
  </si>
  <si>
    <t>02 青森県</t>
  </si>
  <si>
    <t>03 岩手県</t>
  </si>
  <si>
    <t>04 宮城県</t>
  </si>
  <si>
    <t>05 秋田県</t>
  </si>
  <si>
    <t>06 山形県</t>
  </si>
  <si>
    <t>07 福島県</t>
  </si>
  <si>
    <t>08 茨城県</t>
  </si>
  <si>
    <t>09 栃木県</t>
  </si>
  <si>
    <t>10 群馬県</t>
  </si>
  <si>
    <t>11 埼玉県</t>
  </si>
  <si>
    <t>12 千葉県</t>
  </si>
  <si>
    <t>13 東京都</t>
  </si>
  <si>
    <t>14 神奈川県</t>
  </si>
  <si>
    <t>15 新潟県</t>
  </si>
  <si>
    <t>16 富山県</t>
  </si>
  <si>
    <t>17 石川県</t>
  </si>
  <si>
    <t>18 福井県</t>
  </si>
  <si>
    <t>19 山梨県</t>
  </si>
  <si>
    <t>20 長野県</t>
  </si>
  <si>
    <t>21 岐阜県</t>
  </si>
  <si>
    <t>22 静岡県</t>
  </si>
  <si>
    <t>23 愛知県</t>
  </si>
  <si>
    <t>24 三重県</t>
  </si>
  <si>
    <t>25 滋賀県</t>
  </si>
  <si>
    <t>26 京都府</t>
  </si>
  <si>
    <t>27 大阪府</t>
  </si>
  <si>
    <t>28 兵庫県</t>
  </si>
  <si>
    <t>29 奈良県</t>
  </si>
  <si>
    <t>30 和歌山県</t>
  </si>
  <si>
    <t>31 鳥取県</t>
  </si>
  <si>
    <t>32 島根県</t>
  </si>
  <si>
    <t>33 岡山県</t>
  </si>
  <si>
    <t>34 広島県</t>
  </si>
  <si>
    <t>35 山口県</t>
  </si>
  <si>
    <t>36 徳島県</t>
  </si>
  <si>
    <t>37 香川県</t>
  </si>
  <si>
    <t>38 愛媛県</t>
  </si>
  <si>
    <t>39 高知県</t>
  </si>
  <si>
    <t>40 福岡県</t>
  </si>
  <si>
    <t>41 佐賀県</t>
  </si>
  <si>
    <t>42 長崎県</t>
  </si>
  <si>
    <t>43 熊本県</t>
  </si>
  <si>
    <t>44 大分県</t>
  </si>
  <si>
    <t>45 宮崎県</t>
  </si>
  <si>
    <t>46 鹿児島県</t>
  </si>
  <si>
    <t>47 沖縄県</t>
  </si>
  <si>
    <t>○</t>
    <phoneticPr fontId="1"/>
  </si>
  <si>
    <t>－</t>
    <phoneticPr fontId="1"/>
  </si>
  <si>
    <t>開催する会議体の名称（※３）</t>
    <rPh sb="0" eb="2">
      <t>カイサイ</t>
    </rPh>
    <phoneticPr fontId="1"/>
  </si>
  <si>
    <t>参画する会議体の名称（※４）</t>
    <phoneticPr fontId="1"/>
  </si>
  <si>
    <t>　⑤については、「開催する会議体の名称」について入力すること。</t>
    <rPh sb="9" eb="11">
      <t>カイサイ</t>
    </rPh>
    <phoneticPr fontId="1"/>
  </si>
  <si>
    <t>　⑥については、「参画する会議体の名称」について入力すること。</t>
    <phoneticPr fontId="1"/>
  </si>
  <si>
    <t>　該当がある場合には、把握した現状や課題、共有した問題意識、議論・検討の内容等を入力するとともに、実施した利用促進につながる具体的な取組について入力すること。</t>
    <phoneticPr fontId="1"/>
  </si>
  <si>
    <t>　該当がある場合には、示した資料の概要（出典や示したデータの例）及び実施した周知・啓発の具体的な内容を入力すること。</t>
    <rPh sb="1" eb="3">
      <t>ガイトウ</t>
    </rPh>
    <rPh sb="6" eb="8">
      <t>バアイ</t>
    </rPh>
    <rPh sb="11" eb="12">
      <t>シメ</t>
    </rPh>
    <rPh sb="14" eb="16">
      <t>シリョウ</t>
    </rPh>
    <rPh sb="17" eb="19">
      <t>ガイヨウ</t>
    </rPh>
    <rPh sb="20" eb="22">
      <t>シュッテン</t>
    </rPh>
    <rPh sb="23" eb="24">
      <t>シメ</t>
    </rPh>
    <rPh sb="30" eb="31">
      <t>レイ</t>
    </rPh>
    <rPh sb="32" eb="33">
      <t>オヨ</t>
    </rPh>
    <rPh sb="34" eb="36">
      <t>ジッシ</t>
    </rPh>
    <rPh sb="38" eb="40">
      <t>シュウチ</t>
    </rPh>
    <rPh sb="41" eb="43">
      <t>ケイハツ</t>
    </rPh>
    <rPh sb="44" eb="47">
      <t>グタイテキ</t>
    </rPh>
    <rPh sb="48" eb="50">
      <t>ナイヨウ</t>
    </rPh>
    <rPh sb="51" eb="53">
      <t>ニュウリョク</t>
    </rPh>
    <phoneticPr fontId="1"/>
  </si>
  <si>
    <t>－</t>
  </si>
  <si>
    <r>
      <rPr>
        <sz val="11"/>
        <color theme="1"/>
        <rFont val="游ゴシック"/>
        <family val="2"/>
        <charset val="128"/>
      </rPr>
      <t>◀</t>
    </r>
    <r>
      <rPr>
        <sz val="11"/>
        <color theme="1"/>
        <rFont val="游ゴシック"/>
        <family val="2"/>
        <charset val="128"/>
        <scheme val="minor"/>
      </rPr>
      <t>　不整合チェック</t>
    </r>
    <r>
      <rPr>
        <sz val="9"/>
        <color theme="1"/>
        <rFont val="游ゴシック"/>
        <family val="3"/>
        <charset val="128"/>
        <scheme val="minor"/>
      </rPr>
      <t>（</t>
    </r>
    <r>
      <rPr>
        <b/>
        <sz val="9"/>
        <color theme="1"/>
        <rFont val="游ゴシック"/>
        <family val="3"/>
        <charset val="128"/>
        <scheme val="minor"/>
      </rPr>
      <t>未入力あり</t>
    </r>
    <r>
      <rPr>
        <sz val="9"/>
        <color theme="1"/>
        <rFont val="游ゴシック"/>
        <family val="3"/>
        <charset val="128"/>
        <scheme val="minor"/>
      </rPr>
      <t xml:space="preserve">  or  </t>
    </r>
    <r>
      <rPr>
        <b/>
        <sz val="9"/>
        <color theme="1"/>
        <rFont val="游ゴシック"/>
        <family val="3"/>
        <charset val="128"/>
        <scheme val="minor"/>
      </rPr>
      <t>○で内容なし</t>
    </r>
    <r>
      <rPr>
        <sz val="9"/>
        <color theme="1"/>
        <rFont val="游ゴシック"/>
        <family val="3"/>
        <charset val="128"/>
        <scheme val="minor"/>
      </rPr>
      <t xml:space="preserve">  or  </t>
    </r>
    <r>
      <rPr>
        <b/>
        <sz val="9"/>
        <color theme="1"/>
        <rFont val="游ゴシック"/>
        <family val="3"/>
        <charset val="128"/>
        <scheme val="minor"/>
      </rPr>
      <t>－で内容あり</t>
    </r>
    <r>
      <rPr>
        <sz val="9"/>
        <color theme="1"/>
        <rFont val="游ゴシック"/>
        <family val="3"/>
        <charset val="128"/>
        <scheme val="minor"/>
      </rPr>
      <t>）</t>
    </r>
    <rPh sb="2" eb="5">
      <t>フセイゴウ</t>
    </rPh>
    <rPh sb="10" eb="13">
      <t>ミニュウリョク</t>
    </rPh>
    <rPh sb="23" eb="25">
      <t>ナイヨウ</t>
    </rPh>
    <rPh sb="35" eb="37">
      <t>ナイヨウ</t>
    </rPh>
    <phoneticPr fontId="1"/>
  </si>
  <si>
    <t>c-4</t>
  </si>
  <si>
    <t>保健所数</t>
    <rPh sb="0" eb="3">
      <t>ホケンジョ</t>
    </rPh>
    <rPh sb="3" eb="4">
      <t>スウ</t>
    </rPh>
    <phoneticPr fontId="13"/>
  </si>
  <si>
    <t>保健所による積極的な支援を実施しているか</t>
  </si>
  <si>
    <t>本庁が全て報告を受けて内容を把握</t>
  </si>
  <si>
    <t>１－種別</t>
    <rPh sb="2" eb="4">
      <t>シュベツ</t>
    </rPh>
    <phoneticPr fontId="1"/>
  </si>
  <si>
    <t>１－保健所名</t>
    <rPh sb="2" eb="5">
      <t>ホケンジョ</t>
    </rPh>
    <rPh sb="5" eb="6">
      <t>メイ</t>
    </rPh>
    <phoneticPr fontId="1"/>
  </si>
  <si>
    <t>１－支援方法</t>
    <phoneticPr fontId="1"/>
  </si>
  <si>
    <t>２－種別</t>
    <rPh sb="2" eb="4">
      <t>シュベツ</t>
    </rPh>
    <phoneticPr fontId="1"/>
  </si>
  <si>
    <t>２－保健所名</t>
    <rPh sb="2" eb="5">
      <t>ホケンジョ</t>
    </rPh>
    <rPh sb="5" eb="6">
      <t>メイ</t>
    </rPh>
    <phoneticPr fontId="1"/>
  </si>
  <si>
    <t>２－把握した広域的な課題</t>
    <phoneticPr fontId="1"/>
  </si>
  <si>
    <t>２－支援方法</t>
    <phoneticPr fontId="1"/>
  </si>
  <si>
    <t>１－把握した広域的な課題</t>
    <phoneticPr fontId="1"/>
  </si>
  <si>
    <t>都道府県における取組の見直し</t>
  </si>
  <si>
    <t>見直した事業名</t>
  </si>
  <si>
    <t>見直した内容</t>
  </si>
  <si>
    <t>ｃ-3取組を行っている関係団体名</t>
    <rPh sb="3" eb="5">
      <t>トリクミ</t>
    </rPh>
    <rPh sb="6" eb="7">
      <t>オコナ</t>
    </rPh>
    <rPh sb="11" eb="13">
      <t>カンケイ</t>
    </rPh>
    <rPh sb="13" eb="15">
      <t>ダンタイ</t>
    </rPh>
    <rPh sb="15" eb="16">
      <t>メイ</t>
    </rPh>
    <phoneticPr fontId="1"/>
  </si>
  <si>
    <t>c-3取組内容</t>
    <rPh sb="3" eb="5">
      <t>トリクミ</t>
    </rPh>
    <rPh sb="5" eb="7">
      <t>ナイヨウ</t>
    </rPh>
    <phoneticPr fontId="1"/>
  </si>
  <si>
    <t>薬剤</t>
    <rPh sb="0" eb="2">
      <t>ヤクザイ</t>
    </rPh>
    <phoneticPr fontId="1"/>
  </si>
  <si>
    <t>開催する会議体の名称</t>
    <phoneticPr fontId="1"/>
  </si>
  <si>
    <t>参画する会議体の名称</t>
    <rPh sb="0" eb="2">
      <t>サンカク</t>
    </rPh>
    <phoneticPr fontId="1"/>
  </si>
  <si>
    <t>c-5</t>
    <phoneticPr fontId="1"/>
  </si>
  <si>
    <t>①
取組内容</t>
    <rPh sb="2" eb="3">
      <t>ト</t>
    </rPh>
    <rPh sb="3" eb="4">
      <t>ク</t>
    </rPh>
    <rPh sb="4" eb="6">
      <t>ナイヨウ</t>
    </rPh>
    <phoneticPr fontId="13"/>
  </si>
  <si>
    <t>④
取組内容</t>
    <phoneticPr fontId="1"/>
  </si>
  <si>
    <t>支援の内容　※3</t>
    <phoneticPr fontId="1"/>
  </si>
  <si>
    <t>支援の内容</t>
  </si>
  <si>
    <t>庁内での対応及び市町村への情報提供について　※4</t>
    <phoneticPr fontId="1"/>
  </si>
  <si>
    <t>庁内での対応及び市町村への情報提供について</t>
    <phoneticPr fontId="1"/>
  </si>
  <si>
    <t>ｃ-20</t>
    <phoneticPr fontId="1"/>
  </si>
  <si>
    <t>ｃ-21</t>
    <phoneticPr fontId="1"/>
  </si>
  <si>
    <t>こどもの医療の適正化等の取組</t>
    <rPh sb="4" eb="6">
      <t>イリョウ</t>
    </rPh>
    <rPh sb="7" eb="10">
      <t>テキセイカ</t>
    </rPh>
    <rPh sb="10" eb="11">
      <t>トウ</t>
    </rPh>
    <rPh sb="12" eb="14">
      <t>トリクミ</t>
    </rPh>
    <phoneticPr fontId="1"/>
  </si>
  <si>
    <t>ｃ-22</t>
  </si>
  <si>
    <t>ｃ-24</t>
    <phoneticPr fontId="1"/>
  </si>
  <si>
    <t>ｃ-25</t>
  </si>
  <si>
    <r>
      <t>②　都道府県が設置する県立病院や保健所等の機関が第三者行為に関する情報を市町村に提供している場合　</t>
    </r>
    <r>
      <rPr>
        <sz val="8"/>
        <rFont val="游ゴシック"/>
        <family val="3"/>
        <charset val="128"/>
        <scheme val="minor"/>
      </rPr>
      <t>※6※7</t>
    </r>
    <phoneticPr fontId="1"/>
  </si>
  <si>
    <r>
      <t>①　第三者求償に係る市町村の設定目標について、前年度の達成状況や管内の他市町村の状況も踏まえて、具体的に助言を行っており、また、その目標の取組状況を確認している場合　</t>
    </r>
    <r>
      <rPr>
        <sz val="8"/>
        <rFont val="游ゴシック"/>
        <family val="3"/>
        <charset val="128"/>
        <scheme val="minor"/>
      </rPr>
      <t>※4※5</t>
    </r>
    <rPh sb="23" eb="26">
      <t>ゼンネンド</t>
    </rPh>
    <rPh sb="27" eb="29">
      <t>タッセイ</t>
    </rPh>
    <rPh sb="29" eb="31">
      <t>ジョウキョウ</t>
    </rPh>
    <rPh sb="32" eb="34">
      <t>カンナイ</t>
    </rPh>
    <rPh sb="35" eb="36">
      <t>タ</t>
    </rPh>
    <rPh sb="36" eb="39">
      <t>シチョウソン</t>
    </rPh>
    <rPh sb="40" eb="42">
      <t>ジョウキョウ</t>
    </rPh>
    <rPh sb="43" eb="44">
      <t>フ</t>
    </rPh>
    <rPh sb="48" eb="51">
      <t>グタイテキ</t>
    </rPh>
    <rPh sb="52" eb="54">
      <t>ジョゲン</t>
    </rPh>
    <rPh sb="55" eb="56">
      <t>オコナ</t>
    </rPh>
    <rPh sb="66" eb="68">
      <t>モクヒョウ</t>
    </rPh>
    <rPh sb="69" eb="71">
      <t>トリクミ</t>
    </rPh>
    <rPh sb="71" eb="73">
      <t>ジョウキョウ</t>
    </rPh>
    <rPh sb="74" eb="76">
      <t>カクニン</t>
    </rPh>
    <rPh sb="80" eb="82">
      <t>バアイ</t>
    </rPh>
    <phoneticPr fontId="1"/>
  </si>
  <si>
    <r>
      <t>③　広域的または専門的な事案について、市町村と協議のうえ、委託規約を策定している場合　</t>
    </r>
    <r>
      <rPr>
        <sz val="8"/>
        <rFont val="游ゴシック"/>
        <family val="3"/>
        <charset val="128"/>
        <scheme val="minor"/>
      </rPr>
      <t>※9</t>
    </r>
    <phoneticPr fontId="1"/>
  </si>
  <si>
    <t>　「健診データやレセプトデータ等の分析結果、分析結果に基づく課題等、課題等に関する助言の内容」をそれぞれ具体的に入力すること。</t>
    <rPh sb="56" eb="58">
      <t>ニュウリョク</t>
    </rPh>
    <phoneticPr fontId="1"/>
  </si>
  <si>
    <t>　管内市町村のデータへルス計画を収集するだけではなく、指標設定について一覧表等にて整理・把握しているかの評価</t>
    <phoneticPr fontId="1"/>
  </si>
  <si>
    <t>　市町村支援について、国保連合会や広域連合との協働について入力してください。　　　　　　
例：国保連合会や広域連合との連携による市町村支援の体制を構築している</t>
    <phoneticPr fontId="1"/>
  </si>
  <si>
    <t>　庁内での会議名（無ければ概要）と、市町村への情報提供方法について入力してください。</t>
    <phoneticPr fontId="1"/>
  </si>
  <si>
    <t>　変更計画書は、「国民健康保険保険者の赤字削減・解消計画の策定等について」（平成30年1月29日付保国発0129第2号国民健康保険課長通知）に基づき、都道府県が９月末日までに厚生労働省（各地方厚生（支）局）へ提出すること。</t>
    <phoneticPr fontId="1"/>
  </si>
  <si>
    <r>
      <t>⑤　令和７年４月末時点で、都道府県内の全ての市町村のうち１割以上の市町村が、赤字削減・解消計画の解消予定年度が令和８年度までになっていない場合。
　　ただし、解消予定年度を令和９年度以降としていた計画策定対象市町村が解消予定年度を令和８年度までに変更し、１割以上純減した場合を除く（令和６年10月～令和７年４月に提出された変更計画が対象）。</t>
    </r>
    <r>
      <rPr>
        <sz val="8"/>
        <color theme="1"/>
        <rFont val="游ゴシック"/>
        <family val="3"/>
        <charset val="128"/>
        <scheme val="minor"/>
      </rPr>
      <t>※1※2</t>
    </r>
    <phoneticPr fontId="1"/>
  </si>
  <si>
    <r>
      <t>a：解消予定年度が令和８年度超の市町村数　</t>
    </r>
    <r>
      <rPr>
        <sz val="8"/>
        <color theme="1"/>
        <rFont val="游ゴシック"/>
        <family val="3"/>
        <charset val="128"/>
        <scheme val="minor"/>
      </rPr>
      <t>※2</t>
    </r>
    <rPh sb="2" eb="4">
      <t>カイショウ</t>
    </rPh>
    <rPh sb="4" eb="6">
      <t>ヨテイ</t>
    </rPh>
    <rPh sb="6" eb="8">
      <t>ネンド</t>
    </rPh>
    <rPh sb="9" eb="11">
      <t>レイワ</t>
    </rPh>
    <rPh sb="12" eb="14">
      <t>ネンド</t>
    </rPh>
    <rPh sb="14" eb="15">
      <t>コ</t>
    </rPh>
    <rPh sb="16" eb="19">
      <t>シチョウソン</t>
    </rPh>
    <rPh sb="19" eb="20">
      <t>スウ</t>
    </rPh>
    <phoneticPr fontId="1"/>
  </si>
  <si>
    <r>
      <t>ｂ：令和６年10月～令和７年４月に解消予定年度を令和８年度までに変更した市町村がある場合は、その市町村数　</t>
    </r>
    <r>
      <rPr>
        <sz val="8"/>
        <color theme="1"/>
        <rFont val="游ゴシック"/>
        <family val="3"/>
        <charset val="128"/>
        <scheme val="minor"/>
      </rPr>
      <t>※2</t>
    </r>
    <rPh sb="42" eb="44">
      <t>バアイ</t>
    </rPh>
    <rPh sb="48" eb="51">
      <t>シチョウソン</t>
    </rPh>
    <rPh sb="51" eb="52">
      <t>スウ</t>
    </rPh>
    <phoneticPr fontId="1"/>
  </si>
  <si>
    <r>
      <t>【選択式】保健所による積極的な支援を実施しているか。</t>
    </r>
    <r>
      <rPr>
        <sz val="8"/>
        <rFont val="游ゴシック"/>
        <family val="3"/>
        <charset val="128"/>
        <scheme val="minor"/>
      </rPr>
      <t>※１</t>
    </r>
    <r>
      <rPr>
        <sz val="10"/>
        <rFont val="游ゴシック"/>
        <family val="3"/>
        <charset val="128"/>
        <scheme val="minor"/>
      </rPr>
      <t xml:space="preserve">
○：している　－：していない</t>
    </r>
    <rPh sb="1" eb="4">
      <t>センタクシキ</t>
    </rPh>
    <rPh sb="5" eb="8">
      <t>ホケンジョ</t>
    </rPh>
    <rPh sb="11" eb="14">
      <t>セッキョクテキ</t>
    </rPh>
    <rPh sb="15" eb="17">
      <t>シエン</t>
    </rPh>
    <rPh sb="18" eb="20">
      <t>ジッシ</t>
    </rPh>
    <phoneticPr fontId="1"/>
  </si>
  <si>
    <r>
      <t>把握した保健所単位の内容（２つ）</t>
    </r>
    <r>
      <rPr>
        <sz val="8"/>
        <rFont val="游ゴシック"/>
        <family val="3"/>
        <charset val="128"/>
        <scheme val="minor"/>
      </rPr>
      <t>※２</t>
    </r>
    <rPh sb="0" eb="2">
      <t>ハアク</t>
    </rPh>
    <rPh sb="4" eb="7">
      <t>ホケンジョ</t>
    </rPh>
    <rPh sb="7" eb="9">
      <t>タンイ</t>
    </rPh>
    <rPh sb="10" eb="12">
      <t>ナイヨウ</t>
    </rPh>
    <phoneticPr fontId="1"/>
  </si>
  <si>
    <r>
      <t>支援方法</t>
    </r>
    <r>
      <rPr>
        <sz val="8"/>
        <rFont val="游ゴシック"/>
        <family val="3"/>
        <charset val="128"/>
        <scheme val="minor"/>
      </rPr>
      <t>※３</t>
    </r>
    <rPh sb="0" eb="2">
      <t>シエン</t>
    </rPh>
    <rPh sb="2" eb="4">
      <t>ホウホウ</t>
    </rPh>
    <phoneticPr fontId="1"/>
  </si>
  <si>
    <r>
      <t>見直した内容　</t>
    </r>
    <r>
      <rPr>
        <sz val="8"/>
        <rFont val="游ゴシック"/>
        <family val="3"/>
        <charset val="128"/>
        <scheme val="minor"/>
      </rPr>
      <t>※４</t>
    </r>
    <rPh sb="0" eb="2">
      <t>ミナオ</t>
    </rPh>
    <rPh sb="4" eb="6">
      <t>ナイヨウ</t>
    </rPh>
    <phoneticPr fontId="1"/>
  </si>
  <si>
    <t>　管轄保健所職員が、市町村の実態を把握できる方法であれば、会議、研修会、意見交換会等の方法にて、複数保健所合同、二次医療圏単位、都道府県単位での開催でも可とする。</t>
    <phoneticPr fontId="1"/>
  </si>
  <si>
    <t>　代表的なものや、良い結果を出したもの、逆に困難だったものを１つ以上記載すること。</t>
    <rPh sb="1" eb="4">
      <t>ダイヒョウテキ</t>
    </rPh>
    <rPh sb="9" eb="10">
      <t>ヨ</t>
    </rPh>
    <rPh sb="11" eb="13">
      <t>ケッカ</t>
    </rPh>
    <rPh sb="14" eb="15">
      <t>ダ</t>
    </rPh>
    <rPh sb="20" eb="21">
      <t>ギャク</t>
    </rPh>
    <rPh sb="22" eb="24">
      <t>コンナン</t>
    </rPh>
    <rPh sb="32" eb="34">
      <t>イジョウ</t>
    </rPh>
    <rPh sb="34" eb="36">
      <t>キサイ</t>
    </rPh>
    <phoneticPr fontId="1"/>
  </si>
  <si>
    <t xml:space="preserve">　郡市医師会等関係団体調整、人材育成、広報、アカデミアや民間企業の科学技術力の活用を想定している。
</t>
    <phoneticPr fontId="1"/>
  </si>
  <si>
    <t>　保険者協議会において、後発医薬品の使用促進に積極的な保険者の取組事例を共有することや、都道府県後発医薬品使用促進協議会が設置されている場合には、保険者協議会との間で後発医薬品の使用促進に資する情報を共有し、保険者協議会においても取り上げることを想定している。</t>
    <phoneticPr fontId="1"/>
  </si>
  <si>
    <t>　上記一覧表等にて、都道府県としての個別の指標や地域実情に応じた指標の設定について、設定に至らない管内市町村に対して働きかけを行っていることの評価</t>
    <rPh sb="3" eb="6">
      <t>イチランヒョウ</t>
    </rPh>
    <phoneticPr fontId="1"/>
  </si>
  <si>
    <t>①　令和８年度納付金算定において、完全統一を達成している場合　※１</t>
    <rPh sb="2" eb="4">
      <t>レイワ</t>
    </rPh>
    <rPh sb="5" eb="7">
      <t>ネンド</t>
    </rPh>
    <rPh sb="7" eb="10">
      <t>ノウフキン</t>
    </rPh>
    <rPh sb="10" eb="12">
      <t>サンテイ</t>
    </rPh>
    <rPh sb="17" eb="19">
      <t>カンゼン</t>
    </rPh>
    <rPh sb="19" eb="21">
      <t>トウイツ</t>
    </rPh>
    <rPh sb="22" eb="24">
      <t>タッセイ</t>
    </rPh>
    <rPh sb="28" eb="30">
      <t>バアイ</t>
    </rPh>
    <phoneticPr fontId="1"/>
  </si>
  <si>
    <t>②　令和８年度納付金算定において、αの値を以下のとおり設定している場合（①に該当する場合を除く）　※２</t>
    <phoneticPr fontId="1"/>
  </si>
  <si>
    <t>④　完全統一の目標年度を市町村と合意している場合　※3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</si>
</sst>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0\)"/>
    <numFmt numFmtId="178" formatCode="General&quot;件&quot;"/>
  </numFmts>
  <fonts count="61" x14ac:knownFonts="1">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b/>
      <sz val="14"/>
      <color theme="1"/>
      <name val="游ゴシック"/>
      <family val="3"/>
      <charset val="128"/>
      <scheme val="minor"/>
    </font>
    <font>
      <b/>
      <sz val="12"/>
      <color theme="0"/>
      <name val="游ゴシック"/>
      <family val="3"/>
      <charset val="128"/>
      <scheme val="minor"/>
    </font>
    <font>
      <b/>
      <sz val="12"/>
      <name val="游ゴシック"/>
      <family val="3"/>
      <charset val="128"/>
      <scheme val="minor"/>
    </font>
    <font>
      <sz val="10"/>
      <color theme="1"/>
      <name val="游ゴシック"/>
      <family val="2"/>
      <charset val="128"/>
      <scheme val="minor"/>
    </font>
    <font>
      <sz val="9"/>
      <color theme="1"/>
      <name val="游ゴシック"/>
      <family val="2"/>
      <charset val="128"/>
      <scheme val="minor"/>
    </font>
    <font>
      <sz val="10"/>
      <color theme="1"/>
      <name val="游ゴシック"/>
      <family val="3"/>
      <charset val="128"/>
      <scheme val="minor"/>
    </font>
    <font>
      <b/>
      <sz val="12"/>
      <color theme="0"/>
      <name val="メイリオ"/>
      <family val="3"/>
      <charset val="128"/>
    </font>
    <font>
      <b/>
      <sz val="14"/>
      <color theme="1"/>
      <name val="メイリオ"/>
      <family val="3"/>
      <charset val="128"/>
    </font>
    <font>
      <sz val="12"/>
      <color theme="1"/>
      <name val="游ゴシック"/>
      <family val="2"/>
      <charset val="128"/>
      <scheme val="minor"/>
    </font>
    <font>
      <sz val="11"/>
      <color theme="1"/>
      <name val="游ゴシック"/>
      <family val="3"/>
      <charset val="128"/>
      <scheme val="minor"/>
    </font>
    <font>
      <sz val="6"/>
      <name val="ＭＳ Ｐゴシック"/>
      <family val="3"/>
      <charset val="128"/>
    </font>
    <font>
      <b/>
      <sz val="16"/>
      <color theme="0"/>
      <name val="メイリオ"/>
      <family val="3"/>
      <charset val="128"/>
    </font>
    <font>
      <b/>
      <sz val="14"/>
      <color theme="0"/>
      <name val="メイリオ"/>
      <family val="3"/>
      <charset val="128"/>
    </font>
    <font>
      <sz val="11"/>
      <name val="游ゴシック"/>
      <family val="3"/>
      <charset val="128"/>
      <scheme val="minor"/>
    </font>
    <font>
      <b/>
      <sz val="12"/>
      <color theme="1"/>
      <name val="Yu Gothic UI"/>
      <family val="3"/>
      <charset val="128"/>
    </font>
    <font>
      <b/>
      <sz val="10"/>
      <color theme="1"/>
      <name val="游ゴシック"/>
      <family val="3"/>
      <charset val="128"/>
      <scheme val="minor"/>
    </font>
    <font>
      <b/>
      <sz val="12"/>
      <color rgb="FFFF0000"/>
      <name val="游ゴシック"/>
      <family val="3"/>
      <charset val="128"/>
      <scheme val="minor"/>
    </font>
    <font>
      <sz val="12"/>
      <name val="游ゴシック"/>
      <family val="3"/>
      <charset val="128"/>
      <scheme val="minor"/>
    </font>
    <font>
      <b/>
      <sz val="14"/>
      <name val="游ゴシック"/>
      <family val="3"/>
      <charset val="128"/>
      <scheme val="minor"/>
    </font>
    <font>
      <sz val="10"/>
      <name val="游ゴシック"/>
      <family val="3"/>
      <charset val="128"/>
      <scheme val="minor"/>
    </font>
    <font>
      <sz val="9"/>
      <name val="游ゴシック"/>
      <family val="3"/>
      <charset val="128"/>
      <scheme val="minor"/>
    </font>
    <font>
      <sz val="6"/>
      <name val="游ゴシック"/>
      <family val="3"/>
      <charset val="128"/>
      <scheme val="minor"/>
    </font>
    <font>
      <sz val="11"/>
      <color theme="1"/>
      <name val="メイリオ"/>
      <family val="3"/>
      <charset val="128"/>
    </font>
    <font>
      <sz val="14"/>
      <name val="Century Gothic"/>
      <family val="2"/>
    </font>
    <font>
      <sz val="9"/>
      <color theme="1"/>
      <name val="游ゴシック"/>
      <family val="3"/>
      <charset val="128"/>
      <scheme val="minor"/>
    </font>
    <font>
      <sz val="11"/>
      <color theme="1"/>
      <name val="游ゴシック"/>
      <family val="2"/>
      <charset val="128"/>
      <scheme val="minor"/>
    </font>
    <font>
      <sz val="11"/>
      <color rgb="FFC00000"/>
      <name val="HG創英角ﾎﾟｯﾌﾟ体"/>
      <family val="3"/>
      <charset val="128"/>
    </font>
    <font>
      <b/>
      <sz val="11"/>
      <color rgb="FFC00000"/>
      <name val="游ゴシック"/>
      <family val="3"/>
      <charset val="128"/>
      <scheme val="minor"/>
    </font>
    <font>
      <sz val="8"/>
      <color theme="1"/>
      <name val="游ゴシック"/>
      <family val="3"/>
      <charset val="128"/>
      <scheme val="minor"/>
    </font>
    <font>
      <b/>
      <sz val="11"/>
      <color theme="1"/>
      <name val="游ゴシック"/>
      <family val="3"/>
      <charset val="128"/>
      <scheme val="minor"/>
    </font>
    <font>
      <b/>
      <sz val="11"/>
      <color rgb="FFC00000"/>
      <name val="HG創英角ﾎﾟｯﾌﾟ体"/>
      <family val="3"/>
      <charset val="128"/>
    </font>
    <font>
      <sz val="11"/>
      <color theme="1"/>
      <name val="HG創英角ﾎﾟｯﾌﾟ体"/>
      <family val="3"/>
      <charset val="128"/>
    </font>
    <font>
      <b/>
      <sz val="10"/>
      <name val="游ゴシック"/>
      <family val="3"/>
      <charset val="128"/>
      <scheme val="minor"/>
    </font>
    <font>
      <sz val="11"/>
      <color theme="1"/>
      <name val="ＭＳ Ｐゴシック"/>
      <family val="3"/>
      <charset val="128"/>
    </font>
    <font>
      <sz val="11"/>
      <name val="ＭＳ Ｐゴシック"/>
      <family val="3"/>
      <charset val="128"/>
    </font>
    <font>
      <b/>
      <sz val="10"/>
      <color rgb="FFC00000"/>
      <name val="游ゴシック"/>
      <family val="3"/>
      <charset val="128"/>
      <scheme val="minor"/>
    </font>
    <font>
      <b/>
      <u/>
      <sz val="10"/>
      <color rgb="FFC00000"/>
      <name val="游ゴシック"/>
      <family val="3"/>
      <charset val="128"/>
      <scheme val="minor"/>
    </font>
    <font>
      <b/>
      <u/>
      <sz val="10"/>
      <color theme="4" tint="-0.249977111117893"/>
      <name val="游ゴシック"/>
      <family val="3"/>
      <charset val="128"/>
      <scheme val="minor"/>
    </font>
    <font>
      <u/>
      <sz val="10"/>
      <color theme="1"/>
      <name val="游ゴシック"/>
      <family val="3"/>
      <charset val="128"/>
      <scheme val="minor"/>
    </font>
    <font>
      <sz val="11"/>
      <color theme="1"/>
      <name val="ＭＳ 明朝"/>
      <family val="1"/>
      <charset val="128"/>
    </font>
    <font>
      <b/>
      <sz val="11"/>
      <color theme="1"/>
      <name val="游ゴシック"/>
      <family val="2"/>
      <charset val="128"/>
      <scheme val="minor"/>
    </font>
    <font>
      <b/>
      <sz val="9"/>
      <color theme="1"/>
      <name val="游ゴシック"/>
      <family val="3"/>
      <charset val="128"/>
      <scheme val="minor"/>
    </font>
    <font>
      <sz val="10"/>
      <color rgb="FFC00000"/>
      <name val="游ゴシック"/>
      <family val="3"/>
      <charset val="128"/>
      <scheme val="minor"/>
    </font>
    <font>
      <b/>
      <sz val="14"/>
      <color theme="1"/>
      <name val="游ゴシック"/>
      <family val="3"/>
      <charset val="128"/>
    </font>
    <font>
      <b/>
      <sz val="13"/>
      <color theme="1"/>
      <name val="游ゴシック"/>
      <family val="3"/>
      <charset val="128"/>
    </font>
    <font>
      <sz val="12"/>
      <color theme="1"/>
      <name val="游ゴシック"/>
      <family val="3"/>
      <charset val="128"/>
      <scheme val="minor"/>
    </font>
    <font>
      <b/>
      <u/>
      <sz val="10"/>
      <color theme="1"/>
      <name val="游ゴシック"/>
      <family val="3"/>
      <charset val="128"/>
      <scheme val="minor"/>
    </font>
    <font>
      <b/>
      <u/>
      <sz val="9"/>
      <color theme="1"/>
      <name val="游ゴシック"/>
      <family val="3"/>
      <charset val="128"/>
      <scheme val="minor"/>
    </font>
    <font>
      <sz val="9"/>
      <color rgb="FFFF0000"/>
      <name val="游ゴシック"/>
      <family val="3"/>
      <charset val="128"/>
      <scheme val="minor"/>
    </font>
    <font>
      <sz val="8"/>
      <name val="游ゴシック"/>
      <family val="3"/>
      <charset val="128"/>
      <scheme val="minor"/>
    </font>
    <font>
      <sz val="11"/>
      <name val="游ゴシック"/>
      <family val="3"/>
      <charset val="128"/>
    </font>
    <font>
      <sz val="11"/>
      <color rgb="FF000000"/>
      <name val="游ゴシック"/>
      <family val="3"/>
      <charset val="128"/>
    </font>
    <font>
      <sz val="6"/>
      <color rgb="FF000000"/>
      <name val="游ゴシック"/>
      <family val="3"/>
      <charset val="128"/>
    </font>
    <font>
      <sz val="11"/>
      <color rgb="FFFF0000"/>
      <name val="游ゴシック"/>
      <family val="3"/>
      <charset val="128"/>
      <scheme val="minor"/>
    </font>
    <font>
      <sz val="11"/>
      <color theme="1"/>
      <name val="游ゴシック"/>
      <family val="2"/>
      <charset val="128"/>
    </font>
    <font>
      <b/>
      <sz val="10"/>
      <color rgb="FFFF0000"/>
      <name val="游ゴシック"/>
      <family val="3"/>
      <charset val="128"/>
      <scheme val="minor"/>
    </font>
    <font>
      <sz val="11"/>
      <name val="游ゴシック"/>
      <family val="2"/>
      <charset val="128"/>
      <scheme val="minor"/>
    </font>
    <font>
      <b/>
      <sz val="11"/>
      <color rgb="FFFF0000"/>
      <name val="游ゴシック"/>
      <family val="3"/>
      <charset val="128"/>
      <scheme val="minor"/>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
      <patternFill patternType="solid">
        <fgColor rgb="FF6600FF"/>
        <bgColor indexed="64"/>
      </patternFill>
    </fill>
    <fill>
      <patternFill patternType="solid">
        <fgColor rgb="FFCCCCFF"/>
        <bgColor indexed="64"/>
      </patternFill>
    </fill>
    <fill>
      <patternFill patternType="solid">
        <fgColor rgb="FFFFFFCC"/>
        <bgColor indexed="64"/>
      </patternFill>
    </fill>
    <fill>
      <patternFill patternType="solid">
        <fgColor rgb="FFFFFF00"/>
        <bgColor indexed="64"/>
      </patternFill>
    </fill>
    <fill>
      <patternFill patternType="solid">
        <fgColor theme="1" tint="0.249977111117893"/>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9" tint="0.79998168889431442"/>
        <bgColor indexed="64"/>
      </patternFill>
    </fill>
  </fills>
  <borders count="126">
    <border>
      <left/>
      <right/>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diagonal/>
    </border>
    <border diagonalDown="1">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left/>
      <right/>
      <top style="medium">
        <color indexed="64"/>
      </top>
      <bottom/>
      <diagonal/>
    </border>
    <border>
      <left/>
      <right style="medium">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bottom style="thin">
        <color indexed="64"/>
      </bottom>
      <diagonal/>
    </border>
    <border>
      <left style="thick">
        <color indexed="64"/>
      </left>
      <right/>
      <top/>
      <bottom/>
      <diagonal/>
    </border>
    <border>
      <left style="thick">
        <color indexed="64"/>
      </left>
      <right/>
      <top style="medium">
        <color indexed="64"/>
      </top>
      <bottom style="thin">
        <color indexed="64"/>
      </bottom>
      <diagonal/>
    </border>
    <border>
      <left/>
      <right style="thick">
        <color indexed="64"/>
      </right>
      <top/>
      <bottom/>
      <diagonal/>
    </border>
    <border>
      <left/>
      <right style="thick">
        <color indexed="64"/>
      </right>
      <top style="medium">
        <color indexed="64"/>
      </top>
      <bottom style="thin">
        <color indexed="64"/>
      </bottom>
      <diagonal/>
    </border>
    <border>
      <left/>
      <right style="thick">
        <color indexed="64"/>
      </right>
      <top style="thin">
        <color indexed="64"/>
      </top>
      <bottom/>
      <diagonal/>
    </border>
    <border>
      <left/>
      <right style="thick">
        <color indexed="64"/>
      </right>
      <top/>
      <bottom style="thin">
        <color indexed="64"/>
      </bottom>
      <diagonal/>
    </border>
    <border>
      <left style="hair">
        <color indexed="64"/>
      </left>
      <right style="thick">
        <color indexed="64"/>
      </right>
      <top style="thin">
        <color indexed="64"/>
      </top>
      <bottom style="thin">
        <color indexed="64"/>
      </bottom>
      <diagonal/>
    </border>
    <border>
      <left style="medium">
        <color indexed="64"/>
      </left>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hair">
        <color indexed="64"/>
      </diagonal>
    </border>
    <border>
      <left style="thin">
        <color indexed="64"/>
      </left>
      <right/>
      <top style="medium">
        <color indexed="64"/>
      </top>
      <bottom style="thin">
        <color indexed="64"/>
      </bottom>
      <diagonal/>
    </border>
    <border>
      <left/>
      <right style="thick">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diagonalUp="1">
      <left style="thin">
        <color indexed="64"/>
      </left>
      <right style="thick">
        <color indexed="64"/>
      </right>
      <top style="thin">
        <color indexed="64"/>
      </top>
      <bottom style="thin">
        <color indexed="64"/>
      </bottom>
      <diagonal style="hair">
        <color indexed="64"/>
      </diagonal>
    </border>
    <border>
      <left style="thick">
        <color indexed="64"/>
      </left>
      <right/>
      <top style="medium">
        <color indexed="64"/>
      </top>
      <bottom/>
      <diagonal/>
    </border>
    <border>
      <left style="thick">
        <color indexed="64"/>
      </left>
      <right style="thin">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ck">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ck">
        <color indexed="64"/>
      </right>
      <top style="thin">
        <color indexed="64"/>
      </top>
      <bottom/>
      <diagonal/>
    </border>
    <border>
      <left/>
      <right/>
      <top/>
      <bottom style="dashed">
        <color rgb="FF000000"/>
      </bottom>
      <diagonal/>
    </border>
    <border>
      <left style="dashed">
        <color indexed="64"/>
      </left>
      <right/>
      <top/>
      <bottom style="dashed">
        <color rgb="FF000000"/>
      </bottom>
      <diagonal/>
    </border>
    <border>
      <left/>
      <right style="dashed">
        <color indexed="64"/>
      </right>
      <top/>
      <bottom style="dashed">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style="thin">
        <color indexed="64"/>
      </bottom>
      <diagonal/>
    </border>
    <border diagonalDown="1">
      <left style="thin">
        <color indexed="64"/>
      </left>
      <right style="thin">
        <color indexed="64"/>
      </right>
      <top style="thin">
        <color indexed="64"/>
      </top>
      <bottom/>
      <diagonal style="thin">
        <color indexed="64"/>
      </diagonal>
    </border>
    <border diagonalUp="1">
      <left/>
      <right style="thin">
        <color indexed="64"/>
      </right>
      <top style="thin">
        <color indexed="64"/>
      </top>
      <bottom style="thin">
        <color indexed="64"/>
      </bottom>
      <diagonal style="hair">
        <color indexed="64"/>
      </diagonal>
    </border>
    <border>
      <left style="thin">
        <color indexed="64"/>
      </left>
      <right/>
      <top/>
      <bottom style="thin">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dashed">
        <color rgb="FF000000"/>
      </left>
      <right/>
      <top/>
      <bottom/>
      <diagonal/>
    </border>
    <border>
      <left/>
      <right style="thick">
        <color indexed="64"/>
      </right>
      <top style="thin">
        <color indexed="64"/>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5">
    <xf numFmtId="0" fontId="0" fillId="0" borderId="0">
      <alignment vertical="center"/>
    </xf>
    <xf numFmtId="0" fontId="12" fillId="0" borderId="0">
      <alignment vertical="center"/>
    </xf>
    <xf numFmtId="38" fontId="28" fillId="0" borderId="0" applyFont="0" applyFill="0" applyBorder="0" applyAlignment="0" applyProtection="0">
      <alignment vertical="center"/>
    </xf>
    <xf numFmtId="0" fontId="37" fillId="0" borderId="0">
      <alignment vertical="center"/>
    </xf>
    <xf numFmtId="0" fontId="28" fillId="0" borderId="0">
      <alignment vertical="center"/>
    </xf>
  </cellStyleXfs>
  <cellXfs count="600">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0" fillId="0" borderId="0" xfId="0" applyAlignment="1">
      <alignment vertical="center" wrapText="1"/>
    </xf>
    <xf numFmtId="0" fontId="0" fillId="0" borderId="15" xfId="0" applyBorder="1" applyAlignment="1">
      <alignment vertical="center" wrapText="1"/>
    </xf>
    <xf numFmtId="0" fontId="17" fillId="0" borderId="0" xfId="0" applyFont="1" applyAlignment="1">
      <alignment horizontal="right" vertical="top" wrapText="1"/>
    </xf>
    <xf numFmtId="0" fontId="0" fillId="0" borderId="15" xfId="0" applyBorder="1">
      <alignment vertical="center"/>
    </xf>
    <xf numFmtId="0" fontId="0" fillId="0" borderId="17" xfId="0" applyBorder="1">
      <alignment vertical="center"/>
    </xf>
    <xf numFmtId="0" fontId="42" fillId="0" borderId="0" xfId="0" applyFont="1" applyAlignment="1">
      <alignment horizontal="center" vertical="center" wrapText="1"/>
    </xf>
    <xf numFmtId="0" fontId="42" fillId="0" borderId="0" xfId="0" applyFont="1">
      <alignment vertical="center"/>
    </xf>
    <xf numFmtId="0" fontId="0" fillId="0" borderId="0" xfId="0" applyAlignment="1">
      <alignment horizontal="center" vertical="center"/>
    </xf>
    <xf numFmtId="0" fontId="28" fillId="0" borderId="0" xfId="4">
      <alignment vertical="center"/>
    </xf>
    <xf numFmtId="0" fontId="32" fillId="0" borderId="0" xfId="4" applyFont="1" applyAlignment="1">
      <alignment horizontal="center" vertical="center"/>
    </xf>
    <xf numFmtId="0" fontId="32" fillId="0" borderId="0" xfId="4" applyFont="1" applyAlignment="1">
      <alignment horizontal="center"/>
    </xf>
    <xf numFmtId="0" fontId="32" fillId="0" borderId="0" xfId="4" applyFont="1" applyAlignment="1">
      <alignment horizontal="left" wrapText="1" indent="1"/>
    </xf>
    <xf numFmtId="0" fontId="32" fillId="0" borderId="0" xfId="4" applyFont="1" applyAlignment="1">
      <alignment horizontal="center" wrapText="1"/>
    </xf>
    <xf numFmtId="0" fontId="43" fillId="0" borderId="0" xfId="4" applyFont="1" applyAlignment="1">
      <alignment horizontal="center"/>
    </xf>
    <xf numFmtId="0" fontId="33" fillId="0" borderId="0" xfId="4" applyFont="1" applyAlignment="1">
      <alignment horizontal="center"/>
    </xf>
    <xf numFmtId="0" fontId="43" fillId="0" borderId="0" xfId="4" applyFont="1" applyAlignment="1">
      <alignment horizontal="center" shrinkToFit="1"/>
    </xf>
    <xf numFmtId="0" fontId="28" fillId="0" borderId="0" xfId="4" applyAlignment="1">
      <alignment horizontal="center"/>
    </xf>
    <xf numFmtId="0" fontId="14" fillId="0" borderId="0" xfId="4" applyFont="1">
      <alignment vertical="center"/>
    </xf>
    <xf numFmtId="0" fontId="7" fillId="0" borderId="0" xfId="4" applyFont="1" applyAlignment="1">
      <alignment horizontal="right" vertical="center"/>
    </xf>
    <xf numFmtId="0" fontId="28" fillId="0" borderId="79" xfId="4" applyBorder="1">
      <alignment vertical="center"/>
    </xf>
    <xf numFmtId="0" fontId="28" fillId="0" borderId="81" xfId="4" applyBorder="1">
      <alignment vertical="center"/>
    </xf>
    <xf numFmtId="0" fontId="14" fillId="9" borderId="0" xfId="4" applyFont="1" applyFill="1" applyAlignment="1">
      <alignment horizontal="left" vertical="center"/>
    </xf>
    <xf numFmtId="0" fontId="25" fillId="0" borderId="5" xfId="4" applyFont="1" applyBorder="1">
      <alignment vertical="center"/>
    </xf>
    <xf numFmtId="0" fontId="21" fillId="8" borderId="89" xfId="4" applyFont="1" applyFill="1" applyBorder="1" applyAlignment="1">
      <alignment horizontal="center" vertical="center" wrapText="1"/>
    </xf>
    <xf numFmtId="0" fontId="3" fillId="8" borderId="48" xfId="4" applyFont="1" applyFill="1" applyBorder="1" applyAlignment="1">
      <alignment horizontal="center" vertical="center" wrapText="1"/>
    </xf>
    <xf numFmtId="0" fontId="21" fillId="8" borderId="48" xfId="4" applyFont="1" applyFill="1" applyBorder="1" applyAlignment="1">
      <alignment horizontal="center" vertical="center" wrapText="1"/>
    </xf>
    <xf numFmtId="0" fontId="25" fillId="0" borderId="87" xfId="4" applyFont="1" applyBorder="1">
      <alignment vertical="center"/>
    </xf>
    <xf numFmtId="0" fontId="25" fillId="0" borderId="0" xfId="4" applyFont="1">
      <alignment vertical="center"/>
    </xf>
    <xf numFmtId="0" fontId="28" fillId="0" borderId="25" xfId="4" applyBorder="1">
      <alignment vertical="center"/>
    </xf>
    <xf numFmtId="0" fontId="26" fillId="0" borderId="25" xfId="4" applyFont="1" applyBorder="1" applyAlignment="1">
      <alignment vertical="center" wrapText="1"/>
    </xf>
    <xf numFmtId="0" fontId="26" fillId="0" borderId="25" xfId="4" applyFont="1" applyBorder="1">
      <alignment vertical="center"/>
    </xf>
    <xf numFmtId="0" fontId="21" fillId="8" borderId="88" xfId="4" applyFont="1" applyFill="1" applyBorder="1" applyAlignment="1">
      <alignment horizontal="center" vertical="center" wrapText="1"/>
    </xf>
    <xf numFmtId="0" fontId="3" fillId="8" borderId="25" xfId="4" applyFont="1" applyFill="1" applyBorder="1" applyAlignment="1">
      <alignment horizontal="center" vertical="center" wrapText="1"/>
    </xf>
    <xf numFmtId="0" fontId="21" fillId="8" borderId="25" xfId="4" applyFont="1" applyFill="1" applyBorder="1" applyAlignment="1">
      <alignment horizontal="center" vertical="center" wrapText="1"/>
    </xf>
    <xf numFmtId="0" fontId="35" fillId="3" borderId="72" xfId="4" applyFont="1" applyFill="1" applyBorder="1" applyAlignment="1">
      <alignment horizontal="center" vertical="center"/>
    </xf>
    <xf numFmtId="0" fontId="35" fillId="3" borderId="24" xfId="4" applyFont="1" applyFill="1" applyBorder="1" applyAlignment="1">
      <alignment horizontal="center" vertical="center"/>
    </xf>
    <xf numFmtId="0" fontId="35" fillId="3" borderId="73" xfId="4" applyFont="1" applyFill="1" applyBorder="1" applyAlignment="1">
      <alignment horizontal="center" vertical="center"/>
    </xf>
    <xf numFmtId="0" fontId="35" fillId="3" borderId="74" xfId="4" applyFont="1" applyFill="1" applyBorder="1" applyAlignment="1">
      <alignment horizontal="center" vertical="center"/>
    </xf>
    <xf numFmtId="0" fontId="35" fillId="3" borderId="75" xfId="4" applyFont="1" applyFill="1" applyBorder="1" applyAlignment="1">
      <alignment horizontal="center" vertical="center"/>
    </xf>
    <xf numFmtId="0" fontId="35" fillId="3" borderId="22" xfId="4" applyFont="1" applyFill="1" applyBorder="1" applyAlignment="1">
      <alignment horizontal="center" vertical="center"/>
    </xf>
    <xf numFmtId="0" fontId="35" fillId="3" borderId="76" xfId="4" applyFont="1" applyFill="1" applyBorder="1" applyAlignment="1">
      <alignment horizontal="center" vertical="center"/>
    </xf>
    <xf numFmtId="0" fontId="35" fillId="0" borderId="24" xfId="4" applyFont="1" applyBorder="1" applyAlignment="1">
      <alignment horizontal="center" vertical="center"/>
    </xf>
    <xf numFmtId="0" fontId="35" fillId="0" borderId="73" xfId="4" applyFont="1" applyBorder="1" applyAlignment="1">
      <alignment horizontal="center" vertical="center"/>
    </xf>
    <xf numFmtId="0" fontId="35" fillId="0" borderId="76" xfId="4" applyFont="1" applyBorder="1" applyAlignment="1">
      <alignment horizontal="center" vertical="center"/>
    </xf>
    <xf numFmtId="0" fontId="35" fillId="0" borderId="5" xfId="4" applyFont="1" applyBorder="1" applyAlignment="1">
      <alignment horizontal="center" vertical="center"/>
    </xf>
    <xf numFmtId="0" fontId="35" fillId="3" borderId="77" xfId="4" applyFont="1" applyFill="1" applyBorder="1" applyAlignment="1">
      <alignment horizontal="center" vertical="center"/>
    </xf>
    <xf numFmtId="0" fontId="35" fillId="0" borderId="49" xfId="4" applyFont="1" applyBorder="1" applyAlignment="1">
      <alignment horizontal="center" vertical="center"/>
    </xf>
    <xf numFmtId="0" fontId="28" fillId="0" borderId="6" xfId="4" applyBorder="1" applyAlignment="1">
      <alignment horizontal="center" vertical="top" shrinkToFit="1"/>
    </xf>
    <xf numFmtId="0" fontId="12" fillId="0" borderId="6" xfId="4" applyFont="1" applyBorder="1" applyAlignment="1">
      <alignment horizontal="center" vertical="top" shrinkToFit="1"/>
    </xf>
    <xf numFmtId="0" fontId="16" fillId="3" borderId="12" xfId="4" applyFont="1" applyFill="1" applyBorder="1" applyAlignment="1">
      <alignment horizontal="center" vertical="top"/>
    </xf>
    <xf numFmtId="0" fontId="16" fillId="3" borderId="38" xfId="4" applyFont="1" applyFill="1" applyBorder="1" applyAlignment="1">
      <alignment horizontal="center" vertical="top"/>
    </xf>
    <xf numFmtId="0" fontId="16" fillId="3" borderId="35" xfId="4" applyFont="1" applyFill="1" applyBorder="1" applyAlignment="1">
      <alignment horizontal="center" vertical="top"/>
    </xf>
    <xf numFmtId="0" fontId="16" fillId="3" borderId="36" xfId="4" applyFont="1" applyFill="1" applyBorder="1" applyAlignment="1">
      <alignment horizontal="center" vertical="top"/>
    </xf>
    <xf numFmtId="0" fontId="16" fillId="3" borderId="37" xfId="4" applyFont="1" applyFill="1" applyBorder="1" applyAlignment="1">
      <alignment horizontal="center" vertical="top"/>
    </xf>
    <xf numFmtId="0" fontId="12" fillId="3" borderId="38" xfId="4" applyFont="1" applyFill="1" applyBorder="1" applyAlignment="1">
      <alignment horizontal="center" vertical="top"/>
    </xf>
    <xf numFmtId="0" fontId="12" fillId="3" borderId="35" xfId="4" applyFont="1" applyFill="1" applyBorder="1" applyAlignment="1">
      <alignment horizontal="center" vertical="top"/>
    </xf>
    <xf numFmtId="0" fontId="16" fillId="3" borderId="13" xfId="4" applyFont="1" applyFill="1" applyBorder="1" applyAlignment="1">
      <alignment horizontal="center" vertical="top"/>
    </xf>
    <xf numFmtId="0" fontId="16" fillId="3" borderId="85" xfId="4" applyFont="1" applyFill="1" applyBorder="1" applyAlignment="1">
      <alignment horizontal="center" vertical="top"/>
    </xf>
    <xf numFmtId="0" fontId="12" fillId="0" borderId="34" xfId="4" applyFont="1" applyBorder="1" applyAlignment="1">
      <alignment horizontal="center" vertical="top"/>
    </xf>
    <xf numFmtId="0" fontId="12" fillId="0" borderId="35" xfId="4" applyFont="1" applyBorder="1" applyAlignment="1">
      <alignment horizontal="center" vertical="top"/>
    </xf>
    <xf numFmtId="0" fontId="12" fillId="0" borderId="13" xfId="4" applyFont="1" applyBorder="1" applyAlignment="1">
      <alignment horizontal="center" vertical="top"/>
    </xf>
    <xf numFmtId="0" fontId="12" fillId="0" borderId="4" xfId="4" applyFont="1" applyBorder="1" applyAlignment="1">
      <alignment horizontal="center" vertical="top"/>
    </xf>
    <xf numFmtId="0" fontId="12" fillId="0" borderId="35" xfId="4" applyFont="1" applyBorder="1" applyAlignment="1">
      <alignment horizontal="center" vertical="top" shrinkToFit="1"/>
    </xf>
    <xf numFmtId="0" fontId="12" fillId="3" borderId="41" xfId="4" applyFont="1" applyFill="1" applyBorder="1" applyAlignment="1">
      <alignment horizontal="center" vertical="top"/>
    </xf>
    <xf numFmtId="0" fontId="12" fillId="0" borderId="44" xfId="4" applyFont="1" applyBorder="1" applyAlignment="1">
      <alignment horizontal="center" vertical="top"/>
    </xf>
    <xf numFmtId="0" fontId="12" fillId="3" borderId="24" xfId="4" applyFont="1" applyFill="1" applyBorder="1" applyAlignment="1">
      <alignment horizontal="center" vertical="top"/>
    </xf>
    <xf numFmtId="0" fontId="3" fillId="8" borderId="88" xfId="4" applyFont="1" applyFill="1" applyBorder="1" applyAlignment="1">
      <alignment horizontal="center" vertical="top" wrapText="1"/>
    </xf>
    <xf numFmtId="0" fontId="3" fillId="8" borderId="25" xfId="4" applyFont="1" applyFill="1" applyBorder="1" applyAlignment="1">
      <alignment horizontal="center" vertical="top" wrapText="1"/>
    </xf>
    <xf numFmtId="0" fontId="21" fillId="8" borderId="25" xfId="4" applyFont="1" applyFill="1" applyBorder="1" applyAlignment="1">
      <alignment horizontal="center" vertical="top" wrapText="1"/>
    </xf>
    <xf numFmtId="0" fontId="16" fillId="0" borderId="35" xfId="4" applyFont="1" applyBorder="1" applyAlignment="1">
      <alignment horizontal="center" vertical="top" wrapText="1"/>
    </xf>
    <xf numFmtId="0" fontId="16" fillId="0" borderId="36" xfId="4" applyFont="1" applyBorder="1" applyAlignment="1">
      <alignment horizontal="center" vertical="top" wrapText="1"/>
    </xf>
    <xf numFmtId="0" fontId="11" fillId="0" borderId="0" xfId="4" applyFont="1">
      <alignment vertical="center"/>
    </xf>
    <xf numFmtId="0" fontId="36" fillId="10" borderId="4" xfId="4" applyFont="1" applyFill="1" applyBorder="1">
      <alignment vertical="center"/>
    </xf>
    <xf numFmtId="0" fontId="36" fillId="11" borderId="4" xfId="4" applyFont="1" applyFill="1" applyBorder="1">
      <alignment vertical="center"/>
    </xf>
    <xf numFmtId="176" fontId="20" fillId="11" borderId="4" xfId="4" applyNumberFormat="1" applyFont="1" applyFill="1" applyBorder="1" applyAlignment="1">
      <alignment horizontal="center" vertical="center"/>
    </xf>
    <xf numFmtId="0" fontId="20" fillId="11" borderId="4" xfId="4" applyFont="1" applyFill="1" applyBorder="1" applyAlignment="1">
      <alignment horizontal="center" vertical="center"/>
    </xf>
    <xf numFmtId="0" fontId="28" fillId="0" borderId="0" xfId="4" applyAlignment="1">
      <alignment horizontal="center" vertical="center"/>
    </xf>
    <xf numFmtId="49" fontId="0" fillId="7" borderId="8" xfId="0" applyNumberFormat="1" applyFill="1" applyBorder="1" applyAlignment="1" applyProtection="1">
      <alignment horizontal="center" vertical="center"/>
      <protection locked="0"/>
    </xf>
    <xf numFmtId="38" fontId="0" fillId="7" borderId="11" xfId="2" applyFont="1" applyFill="1" applyBorder="1" applyAlignment="1" applyProtection="1">
      <alignment horizontal="center" vertical="center"/>
      <protection locked="0"/>
    </xf>
    <xf numFmtId="0" fontId="32" fillId="0" borderId="0" xfId="0" applyFont="1" applyAlignment="1">
      <alignment horizontal="center" vertical="center"/>
    </xf>
    <xf numFmtId="0" fontId="0" fillId="6" borderId="0" xfId="0" applyFill="1">
      <alignment vertical="center"/>
    </xf>
    <xf numFmtId="0" fontId="29" fillId="0" borderId="58" xfId="0" applyFont="1" applyBorder="1" applyAlignment="1">
      <alignment horizontal="center" vertical="center"/>
    </xf>
    <xf numFmtId="0" fontId="29" fillId="0" borderId="0" xfId="0" applyFont="1">
      <alignment vertical="center"/>
    </xf>
    <xf numFmtId="0" fontId="30" fillId="0" borderId="0" xfId="0" applyFont="1">
      <alignment vertical="center"/>
    </xf>
    <xf numFmtId="0" fontId="0" fillId="0" borderId="4" xfId="0" applyBorder="1" applyAlignment="1">
      <alignment horizontal="center" vertical="center"/>
    </xf>
    <xf numFmtId="0" fontId="0" fillId="2" borderId="0" xfId="0" applyFill="1">
      <alignment vertical="center"/>
    </xf>
    <xf numFmtId="0" fontId="16" fillId="0" borderId="0" xfId="0" applyFont="1" applyAlignment="1">
      <alignment horizontal="center"/>
    </xf>
    <xf numFmtId="0" fontId="30" fillId="0" borderId="4" xfId="0" applyFont="1" applyBorder="1" applyAlignment="1">
      <alignment horizontal="center" vertical="center"/>
    </xf>
    <xf numFmtId="0" fontId="16" fillId="0" borderId="0" xfId="0" applyFont="1" applyAlignment="1">
      <alignment horizontal="center" vertical="center"/>
    </xf>
    <xf numFmtId="0" fontId="30" fillId="0" borderId="0" xfId="0" applyFont="1" applyAlignment="1">
      <alignment horizontal="center" vertical="center"/>
    </xf>
    <xf numFmtId="0" fontId="0" fillId="0" borderId="0" xfId="0" applyAlignment="1"/>
    <xf numFmtId="0" fontId="32" fillId="0" borderId="0" xfId="0" applyFont="1" applyAlignment="1">
      <alignment horizontal="center" vertical="top"/>
    </xf>
    <xf numFmtId="0" fontId="16" fillId="2" borderId="0" xfId="0" applyFont="1" applyFill="1">
      <alignment vertical="center"/>
    </xf>
    <xf numFmtId="0" fontId="16" fillId="2" borderId="0" xfId="0" applyFont="1" applyFill="1" applyAlignment="1">
      <alignment vertical="center" wrapText="1"/>
    </xf>
    <xf numFmtId="0" fontId="35" fillId="3" borderId="83" xfId="4" applyFont="1" applyFill="1" applyBorder="1" applyAlignment="1">
      <alignment horizontal="center" vertical="center"/>
    </xf>
    <xf numFmtId="0" fontId="12" fillId="3" borderId="37" xfId="4" applyFont="1" applyFill="1" applyBorder="1" applyAlignment="1">
      <alignment horizontal="center" vertical="top"/>
    </xf>
    <xf numFmtId="49" fontId="36" fillId="10" borderId="4" xfId="4" applyNumberFormat="1" applyFont="1" applyFill="1" applyBorder="1">
      <alignment vertical="center"/>
    </xf>
    <xf numFmtId="38" fontId="36" fillId="10" borderId="4" xfId="4" applyNumberFormat="1" applyFont="1" applyFill="1" applyBorder="1">
      <alignment vertical="center"/>
    </xf>
    <xf numFmtId="0" fontId="28" fillId="0" borderId="18" xfId="4" applyBorder="1">
      <alignment vertical="center"/>
    </xf>
    <xf numFmtId="0" fontId="23" fillId="2" borderId="67" xfId="0" applyFont="1" applyFill="1" applyBorder="1" applyAlignment="1">
      <alignment horizontal="left" vertical="top"/>
    </xf>
    <xf numFmtId="0" fontId="22" fillId="0" borderId="67" xfId="0" applyFont="1" applyBorder="1" applyAlignment="1">
      <alignment horizontal="right" vertical="top"/>
    </xf>
    <xf numFmtId="0" fontId="22" fillId="0" borderId="69" xfId="0" applyFont="1" applyBorder="1" applyAlignment="1">
      <alignment horizontal="right" vertical="top"/>
    </xf>
    <xf numFmtId="0" fontId="36" fillId="11" borderId="90" xfId="4" applyFont="1" applyFill="1" applyBorder="1">
      <alignment vertical="center"/>
    </xf>
    <xf numFmtId="0" fontId="21" fillId="8" borderId="93" xfId="4" applyFont="1" applyFill="1" applyBorder="1" applyAlignment="1">
      <alignment horizontal="center" vertical="center" wrapText="1"/>
    </xf>
    <xf numFmtId="0" fontId="21" fillId="8" borderId="94" xfId="4" applyFont="1" applyFill="1" applyBorder="1" applyAlignment="1">
      <alignment horizontal="center" vertical="center" wrapText="1"/>
    </xf>
    <xf numFmtId="0" fontId="21" fillId="8" borderId="95" xfId="4" applyFont="1" applyFill="1" applyBorder="1" applyAlignment="1">
      <alignment horizontal="center" vertical="top" wrapText="1"/>
    </xf>
    <xf numFmtId="177" fontId="3" fillId="0" borderId="15" xfId="0" applyNumberFormat="1" applyFont="1" applyBorder="1" applyAlignment="1">
      <alignment vertical="center" wrapText="1"/>
    </xf>
    <xf numFmtId="177" fontId="21" fillId="0" borderId="15" xfId="0" applyNumberFormat="1" applyFont="1" applyBorder="1" applyAlignment="1">
      <alignment vertical="center" wrapText="1"/>
    </xf>
    <xf numFmtId="177" fontId="3" fillId="0" borderId="15" xfId="0" applyNumberFormat="1" applyFont="1" applyBorder="1" applyAlignment="1">
      <alignment vertical="top" wrapText="1"/>
    </xf>
    <xf numFmtId="49" fontId="16" fillId="0" borderId="6" xfId="4" applyNumberFormat="1" applyFont="1" applyBorder="1" applyAlignment="1">
      <alignment horizontal="center" vertical="top" wrapText="1"/>
    </xf>
    <xf numFmtId="0" fontId="8" fillId="2" borderId="0" xfId="0" applyFont="1" applyFill="1" applyAlignment="1">
      <alignment vertical="top" wrapText="1"/>
    </xf>
    <xf numFmtId="0" fontId="35" fillId="0" borderId="74" xfId="4" applyFont="1" applyBorder="1" applyAlignment="1">
      <alignment horizontal="center" vertical="center"/>
    </xf>
    <xf numFmtId="0" fontId="12" fillId="0" borderId="38" xfId="4" applyFont="1" applyBorder="1" applyAlignment="1">
      <alignment horizontal="center" vertical="top"/>
    </xf>
    <xf numFmtId="0" fontId="12" fillId="0" borderId="86" xfId="4" applyFont="1" applyBorder="1" applyAlignment="1">
      <alignment horizontal="center" vertical="top"/>
    </xf>
    <xf numFmtId="0" fontId="16" fillId="3" borderId="34" xfId="4" applyFont="1" applyFill="1" applyBorder="1" applyAlignment="1">
      <alignment horizontal="center" vertical="top"/>
    </xf>
    <xf numFmtId="0" fontId="35" fillId="3" borderId="23" xfId="4" applyFont="1" applyFill="1" applyBorder="1" applyAlignment="1">
      <alignment horizontal="center" vertical="center"/>
    </xf>
    <xf numFmtId="0" fontId="12" fillId="3" borderId="13" xfId="4" applyFont="1" applyFill="1" applyBorder="1" applyAlignment="1">
      <alignment horizontal="center" vertical="top"/>
    </xf>
    <xf numFmtId="0" fontId="12" fillId="3" borderId="14" xfId="4" applyFont="1" applyFill="1" applyBorder="1" applyAlignment="1">
      <alignment horizontal="center" vertical="top"/>
    </xf>
    <xf numFmtId="0" fontId="36" fillId="10" borderId="14" xfId="4" applyFont="1" applyFill="1" applyBorder="1">
      <alignment vertical="center"/>
    </xf>
    <xf numFmtId="0" fontId="28" fillId="0" borderId="88" xfId="4" applyBorder="1">
      <alignment vertical="center"/>
    </xf>
    <xf numFmtId="0" fontId="12" fillId="0" borderId="88" xfId="4" applyFont="1" applyBorder="1">
      <alignment vertical="center"/>
    </xf>
    <xf numFmtId="0" fontId="12" fillId="0" borderId="98" xfId="4" applyFont="1" applyBorder="1" applyAlignment="1">
      <alignment horizontal="center" vertical="top" wrapText="1"/>
    </xf>
    <xf numFmtId="0" fontId="16" fillId="0" borderId="0" xfId="0" applyFont="1">
      <alignment vertical="center"/>
    </xf>
    <xf numFmtId="0" fontId="22" fillId="2" borderId="67" xfId="0" applyFont="1" applyFill="1" applyBorder="1" applyAlignment="1">
      <alignment horizontal="center" vertical="top"/>
    </xf>
    <xf numFmtId="0" fontId="16" fillId="0" borderId="99" xfId="4" applyFont="1" applyBorder="1" applyAlignment="1">
      <alignment horizontal="center" vertical="top" wrapText="1"/>
    </xf>
    <xf numFmtId="0" fontId="16" fillId="0" borderId="100" xfId="4" applyFont="1" applyBorder="1" applyAlignment="1">
      <alignment horizontal="center" vertical="top" wrapText="1"/>
    </xf>
    <xf numFmtId="0" fontId="16" fillId="0" borderId="101" xfId="4" applyFont="1" applyBorder="1" applyAlignment="1">
      <alignment horizontal="center" vertical="top" wrapText="1"/>
    </xf>
    <xf numFmtId="0" fontId="16" fillId="7" borderId="4" xfId="0" applyFont="1" applyFill="1" applyBorder="1" applyAlignment="1" applyProtection="1">
      <alignment horizontal="center" vertical="center" wrapText="1"/>
      <protection locked="0"/>
    </xf>
    <xf numFmtId="0" fontId="22" fillId="2" borderId="64" xfId="0" applyFont="1" applyFill="1" applyBorder="1" applyAlignment="1">
      <alignment vertical="top"/>
    </xf>
    <xf numFmtId="0" fontId="22" fillId="0" borderId="69" xfId="0" applyFont="1" applyBorder="1" applyAlignment="1">
      <alignment vertical="top"/>
    </xf>
    <xf numFmtId="0" fontId="16" fillId="2" borderId="0" xfId="0" applyFont="1" applyFill="1" applyAlignment="1">
      <alignment horizontal="left" vertical="top" wrapText="1"/>
    </xf>
    <xf numFmtId="0" fontId="16" fillId="2" borderId="0" xfId="0" applyFont="1" applyFill="1" applyAlignment="1">
      <alignment horizontal="right" vertical="top"/>
    </xf>
    <xf numFmtId="0" fontId="16" fillId="2" borderId="45" xfId="0" applyFont="1" applyFill="1" applyBorder="1">
      <alignment vertical="center"/>
    </xf>
    <xf numFmtId="0" fontId="16" fillId="2" borderId="45" xfId="0" applyFont="1" applyFill="1" applyBorder="1" applyAlignment="1">
      <alignment horizontal="right" vertical="top"/>
    </xf>
    <xf numFmtId="0" fontId="16" fillId="0" borderId="0" xfId="0" applyFont="1" applyAlignment="1">
      <alignment vertical="center" wrapText="1"/>
    </xf>
    <xf numFmtId="0" fontId="16" fillId="2" borderId="4" xfId="0" applyFont="1" applyFill="1" applyBorder="1" applyAlignment="1">
      <alignment horizontal="center" vertical="center" wrapText="1"/>
    </xf>
    <xf numFmtId="0" fontId="16" fillId="3" borderId="7" xfId="0" applyFont="1" applyFill="1" applyBorder="1" applyAlignment="1">
      <alignment vertical="center" wrapText="1"/>
    </xf>
    <xf numFmtId="0" fontId="22" fillId="2" borderId="0" xfId="0" applyFont="1" applyFill="1" applyAlignment="1">
      <alignment vertical="top" wrapText="1"/>
    </xf>
    <xf numFmtId="0" fontId="16" fillId="3" borderId="7" xfId="0" applyFont="1" applyFill="1" applyBorder="1" applyAlignment="1">
      <alignment horizontal="center" vertical="center" wrapText="1"/>
    </xf>
    <xf numFmtId="0" fontId="5" fillId="0" borderId="0" xfId="0" applyFont="1" applyAlignment="1">
      <alignment horizontal="left" vertical="center"/>
    </xf>
    <xf numFmtId="0" fontId="35" fillId="0" borderId="75" xfId="4" applyFont="1" applyBorder="1" applyAlignment="1">
      <alignment horizontal="center" vertical="center"/>
    </xf>
    <xf numFmtId="0" fontId="12" fillId="0" borderId="36" xfId="4" applyFont="1" applyBorder="1" applyAlignment="1">
      <alignment horizontal="center" vertical="top"/>
    </xf>
    <xf numFmtId="49" fontId="23" fillId="0" borderId="6" xfId="4" applyNumberFormat="1" applyFont="1" applyBorder="1" applyAlignment="1">
      <alignment horizontal="center" vertical="center" shrinkToFit="1"/>
    </xf>
    <xf numFmtId="49" fontId="22" fillId="0" borderId="29" xfId="4" applyNumberFormat="1" applyFont="1" applyBorder="1" applyAlignment="1">
      <alignment horizontal="center" vertical="center" wrapText="1"/>
    </xf>
    <xf numFmtId="0" fontId="35" fillId="0" borderId="22" xfId="4" applyFont="1" applyBorder="1" applyAlignment="1">
      <alignment horizontal="center" vertical="center"/>
    </xf>
    <xf numFmtId="49" fontId="22" fillId="0" borderId="12" xfId="4" applyNumberFormat="1" applyFont="1" applyBorder="1" applyAlignment="1">
      <alignment horizontal="center" vertical="top" wrapText="1"/>
    </xf>
    <xf numFmtId="0" fontId="35" fillId="0" borderId="104" xfId="4" applyFont="1" applyBorder="1" applyAlignment="1">
      <alignment horizontal="center" vertical="center"/>
    </xf>
    <xf numFmtId="0" fontId="12" fillId="0" borderId="103" xfId="4" applyFont="1" applyBorder="1" applyAlignment="1">
      <alignment horizontal="center" vertical="top"/>
    </xf>
    <xf numFmtId="0" fontId="12" fillId="0" borderId="84" xfId="4" applyFont="1" applyBorder="1" applyAlignment="1">
      <alignment horizontal="center" vertical="top"/>
    </xf>
    <xf numFmtId="0" fontId="12" fillId="0" borderId="78" xfId="4" applyFont="1" applyBorder="1" applyAlignment="1">
      <alignment horizontal="center" vertical="top"/>
    </xf>
    <xf numFmtId="0" fontId="22" fillId="2" borderId="0" xfId="0" applyFont="1" applyFill="1" applyAlignment="1">
      <alignment horizontal="center" vertical="top"/>
    </xf>
    <xf numFmtId="49" fontId="22" fillId="3" borderId="34" xfId="4" applyNumberFormat="1" applyFont="1" applyFill="1" applyBorder="1" applyAlignment="1">
      <alignment horizontal="center" vertical="top" wrapText="1"/>
    </xf>
    <xf numFmtId="0" fontId="36" fillId="3" borderId="105" xfId="4" applyFont="1" applyFill="1" applyBorder="1">
      <alignment vertical="center"/>
    </xf>
    <xf numFmtId="0" fontId="36" fillId="3" borderId="90" xfId="4" applyFont="1" applyFill="1" applyBorder="1">
      <alignment vertical="center"/>
    </xf>
    <xf numFmtId="0" fontId="36" fillId="3" borderId="96" xfId="4" applyFont="1" applyFill="1" applyBorder="1">
      <alignment vertical="center"/>
    </xf>
    <xf numFmtId="0" fontId="43" fillId="13" borderId="0" xfId="4" applyFont="1" applyFill="1" applyAlignment="1">
      <alignment horizontal="center" shrinkToFit="1"/>
    </xf>
    <xf numFmtId="0" fontId="16" fillId="0" borderId="13" xfId="4" applyFont="1" applyBorder="1" applyAlignment="1">
      <alignment horizontal="center" vertical="top" wrapText="1"/>
    </xf>
    <xf numFmtId="49" fontId="16" fillId="13" borderId="106" xfId="4" applyNumberFormat="1" applyFont="1" applyFill="1" applyBorder="1" applyAlignment="1">
      <alignment horizontal="center" vertical="top" wrapText="1"/>
    </xf>
    <xf numFmtId="49" fontId="16" fillId="13" borderId="30" xfId="4" applyNumberFormat="1" applyFont="1" applyFill="1" applyBorder="1" applyAlignment="1">
      <alignment horizontal="center" vertical="top" wrapText="1"/>
    </xf>
    <xf numFmtId="0" fontId="22" fillId="2" borderId="64" xfId="0" applyFont="1" applyFill="1" applyBorder="1" applyAlignment="1">
      <alignment horizontal="center" vertical="top"/>
    </xf>
    <xf numFmtId="0" fontId="22" fillId="2" borderId="108" xfId="0" applyFont="1" applyFill="1" applyBorder="1" applyAlignment="1">
      <alignment horizontal="center" vertical="top"/>
    </xf>
    <xf numFmtId="0" fontId="36" fillId="10" borderId="6" xfId="4" applyFont="1" applyFill="1" applyBorder="1">
      <alignment vertical="center"/>
    </xf>
    <xf numFmtId="178" fontId="16" fillId="7" borderId="60" xfId="0" applyNumberFormat="1" applyFont="1" applyFill="1" applyBorder="1" applyAlignment="1" applyProtection="1">
      <alignment horizontal="center" vertical="center"/>
      <protection locked="0"/>
    </xf>
    <xf numFmtId="178" fontId="16" fillId="7" borderId="46" xfId="0" applyNumberFormat="1" applyFont="1" applyFill="1" applyBorder="1" applyAlignment="1" applyProtection="1">
      <alignment horizontal="center" vertical="center"/>
      <protection locked="0"/>
    </xf>
    <xf numFmtId="178" fontId="16" fillId="7" borderId="47" xfId="0" applyNumberFormat="1" applyFont="1" applyFill="1" applyBorder="1" applyAlignment="1" applyProtection="1">
      <alignment horizontal="center" vertical="center"/>
      <protection locked="0"/>
    </xf>
    <xf numFmtId="0" fontId="16" fillId="7" borderId="113" xfId="0" applyFont="1" applyFill="1" applyBorder="1" applyAlignment="1" applyProtection="1">
      <alignment horizontal="center" vertical="center" wrapText="1"/>
      <protection locked="0"/>
    </xf>
    <xf numFmtId="0" fontId="0" fillId="7" borderId="114" xfId="0" applyFill="1" applyBorder="1" applyAlignment="1">
      <alignment vertical="center" wrapText="1"/>
    </xf>
    <xf numFmtId="0" fontId="16" fillId="0" borderId="13" xfId="0" applyFont="1" applyBorder="1" applyAlignment="1">
      <alignment horizontal="left" vertical="center" wrapText="1"/>
    </xf>
    <xf numFmtId="0" fontId="16" fillId="0" borderId="14" xfId="0" applyFont="1" applyBorder="1" applyAlignment="1">
      <alignment horizontal="left" vertical="center" wrapText="1"/>
    </xf>
    <xf numFmtId="0" fontId="16" fillId="7" borderId="4" xfId="0" applyFont="1" applyFill="1" applyBorder="1" applyAlignment="1">
      <alignment horizontal="center" vertical="center"/>
    </xf>
    <xf numFmtId="0" fontId="16" fillId="7" borderId="4" xfId="0" applyFont="1" applyFill="1" applyBorder="1" applyAlignment="1">
      <alignment horizontal="center" vertical="center" wrapText="1"/>
    </xf>
    <xf numFmtId="0" fontId="16" fillId="7" borderId="4" xfId="0" applyFont="1" applyFill="1" applyBorder="1" applyAlignment="1">
      <alignment horizontal="center" vertical="center" wrapText="1" shrinkToFit="1"/>
    </xf>
    <xf numFmtId="0" fontId="16" fillId="7" borderId="4" xfId="0" applyFont="1" applyFill="1" applyBorder="1" applyAlignment="1">
      <alignment horizontal="center" vertical="center" shrinkToFit="1"/>
    </xf>
    <xf numFmtId="0" fontId="16" fillId="0" borderId="0" xfId="0" applyFont="1" applyAlignment="1">
      <alignment horizontal="center" vertical="center" wrapText="1"/>
    </xf>
    <xf numFmtId="0" fontId="16" fillId="3" borderId="115" xfId="0" applyFont="1" applyFill="1" applyBorder="1" applyAlignment="1">
      <alignment horizontal="center" vertical="center" wrapText="1"/>
    </xf>
    <xf numFmtId="0" fontId="23" fillId="2" borderId="64" xfId="0" applyFont="1" applyFill="1" applyBorder="1" applyAlignment="1">
      <alignment horizontal="left" vertical="top"/>
    </xf>
    <xf numFmtId="0" fontId="23" fillId="2" borderId="69" xfId="0" applyFont="1" applyFill="1" applyBorder="1" applyAlignment="1">
      <alignment horizontal="left" vertical="top"/>
    </xf>
    <xf numFmtId="0" fontId="35" fillId="3" borderId="5" xfId="4" applyFont="1" applyFill="1" applyBorder="1" applyAlignment="1">
      <alignment horizontal="center" vertical="center"/>
    </xf>
    <xf numFmtId="0" fontId="16" fillId="3" borderId="4" xfId="4" applyFont="1" applyFill="1" applyBorder="1" applyAlignment="1">
      <alignment horizontal="center" vertical="top"/>
    </xf>
    <xf numFmtId="0" fontId="36" fillId="3" borderId="116" xfId="4" applyFont="1" applyFill="1" applyBorder="1">
      <alignment vertical="center"/>
    </xf>
    <xf numFmtId="49" fontId="52" fillId="0" borderId="30" xfId="4" applyNumberFormat="1" applyFont="1" applyBorder="1" applyAlignment="1">
      <alignment horizontal="center" vertical="center" wrapText="1"/>
    </xf>
    <xf numFmtId="49" fontId="24" fillId="0" borderId="30" xfId="4" applyNumberFormat="1" applyFont="1" applyBorder="1" applyAlignment="1">
      <alignment horizontal="center" vertical="center" wrapText="1"/>
    </xf>
    <xf numFmtId="49" fontId="22" fillId="0" borderId="13" xfId="4" applyNumberFormat="1" applyFont="1" applyBorder="1" applyAlignment="1">
      <alignment horizontal="center" vertical="top" wrapText="1"/>
    </xf>
    <xf numFmtId="49" fontId="22" fillId="0" borderId="36" xfId="4" applyNumberFormat="1" applyFont="1" applyBorder="1" applyAlignment="1">
      <alignment horizontal="center" vertical="top" wrapText="1"/>
    </xf>
    <xf numFmtId="49" fontId="22" fillId="0" borderId="35" xfId="4" applyNumberFormat="1" applyFont="1" applyBorder="1" applyAlignment="1">
      <alignment horizontal="center" vertical="top" wrapText="1"/>
    </xf>
    <xf numFmtId="0" fontId="35" fillId="0" borderId="43" xfId="4" applyFont="1" applyBorder="1" applyAlignment="1">
      <alignment horizontal="center" vertical="center"/>
    </xf>
    <xf numFmtId="0" fontId="12" fillId="0" borderId="42" xfId="4" applyFont="1" applyBorder="1" applyAlignment="1">
      <alignment horizontal="center" vertical="top"/>
    </xf>
    <xf numFmtId="0" fontId="22" fillId="0" borderId="61" xfId="0" applyFont="1" applyBorder="1" applyAlignment="1">
      <alignment vertical="top"/>
    </xf>
    <xf numFmtId="0" fontId="16" fillId="7" borderId="23" xfId="0" applyFont="1" applyFill="1" applyBorder="1" applyAlignment="1" applyProtection="1">
      <alignment horizontal="center" vertical="center" wrapText="1"/>
      <protection locked="0"/>
    </xf>
    <xf numFmtId="0" fontId="22" fillId="0" borderId="64" xfId="0" applyFont="1" applyBorder="1" applyAlignment="1">
      <alignment horizontal="right" vertical="top"/>
    </xf>
    <xf numFmtId="0" fontId="16" fillId="7" borderId="110" xfId="0" applyFont="1" applyFill="1" applyBorder="1" applyAlignment="1" applyProtection="1">
      <alignment horizontal="center" vertical="center" wrapText="1"/>
      <protection locked="0"/>
    </xf>
    <xf numFmtId="0" fontId="16" fillId="7" borderId="5" xfId="0" applyFont="1" applyFill="1" applyBorder="1" applyAlignment="1" applyProtection="1">
      <alignment horizontal="center" vertical="center" wrapText="1"/>
      <protection locked="0"/>
    </xf>
    <xf numFmtId="0" fontId="12" fillId="0" borderId="0" xfId="0" applyFont="1" applyAlignment="1"/>
    <xf numFmtId="0" fontId="16" fillId="0" borderId="31" xfId="4" applyFont="1" applyBorder="1" applyAlignment="1">
      <alignment horizontal="center" vertical="top" wrapText="1"/>
    </xf>
    <xf numFmtId="0" fontId="16" fillId="0" borderId="5" xfId="4" applyFont="1" applyBorder="1" applyAlignment="1">
      <alignment horizontal="center" vertical="top"/>
    </xf>
    <xf numFmtId="0" fontId="22" fillId="2" borderId="122" xfId="0" applyFont="1" applyFill="1" applyBorder="1" applyAlignment="1">
      <alignment horizontal="center" vertical="top"/>
    </xf>
    <xf numFmtId="0" fontId="16" fillId="0" borderId="0" xfId="0" applyFont="1" applyAlignment="1">
      <alignment horizontal="center" vertical="center"/>
    </xf>
    <xf numFmtId="0" fontId="32" fillId="0" borderId="0" xfId="0" applyFont="1" applyAlignment="1">
      <alignment horizontal="center" vertical="center"/>
    </xf>
    <xf numFmtId="0" fontId="16" fillId="7" borderId="24" xfId="0" applyFont="1" applyFill="1" applyBorder="1" applyAlignment="1" applyProtection="1">
      <alignment horizontal="center" vertical="center" wrapText="1"/>
      <protection locked="0"/>
    </xf>
    <xf numFmtId="0" fontId="30" fillId="0" borderId="0" xfId="0" applyFont="1" applyBorder="1" applyAlignment="1">
      <alignment horizontal="center" vertical="center"/>
    </xf>
    <xf numFmtId="0" fontId="22" fillId="0" borderId="67" xfId="0" applyFont="1" applyBorder="1" applyAlignment="1">
      <alignment vertical="top"/>
    </xf>
    <xf numFmtId="0" fontId="5" fillId="0" borderId="0" xfId="0" applyFont="1" applyAlignment="1">
      <alignment horizontal="left" vertical="center"/>
    </xf>
    <xf numFmtId="0" fontId="32" fillId="0" borderId="0" xfId="0" applyFont="1" applyAlignment="1">
      <alignment horizontal="center" vertical="center"/>
    </xf>
    <xf numFmtId="0" fontId="14" fillId="9" borderId="0" xfId="4" applyFont="1" applyFill="1" applyAlignment="1">
      <alignment horizontal="left" vertical="center"/>
    </xf>
    <xf numFmtId="0" fontId="16" fillId="7" borderId="14" xfId="0" applyFont="1" applyFill="1" applyBorder="1" applyAlignment="1" applyProtection="1">
      <alignment horizontal="center" vertical="center" wrapText="1"/>
      <protection locked="0"/>
    </xf>
    <xf numFmtId="0" fontId="58" fillId="3" borderId="76" xfId="4" applyFont="1" applyFill="1" applyBorder="1" applyAlignment="1">
      <alignment horizontal="center" vertical="center"/>
    </xf>
    <xf numFmtId="0" fontId="58" fillId="3" borderId="24" xfId="4" applyFont="1" applyFill="1" applyBorder="1" applyAlignment="1">
      <alignment horizontal="center" vertical="center"/>
    </xf>
    <xf numFmtId="0" fontId="58" fillId="3" borderId="73" xfId="4" applyFont="1" applyFill="1" applyBorder="1" applyAlignment="1">
      <alignment horizontal="center" vertical="center"/>
    </xf>
    <xf numFmtId="0" fontId="58" fillId="3" borderId="75" xfId="4" applyFont="1" applyFill="1" applyBorder="1" applyAlignment="1">
      <alignment horizontal="center" vertical="center"/>
    </xf>
    <xf numFmtId="0" fontId="58" fillId="0" borderId="75" xfId="4" applyFont="1" applyBorder="1" applyAlignment="1">
      <alignment horizontal="center" vertical="center"/>
    </xf>
    <xf numFmtId="0" fontId="35" fillId="0" borderId="44" xfId="4" applyFont="1" applyBorder="1" applyAlignment="1">
      <alignment horizontal="center" vertical="center"/>
    </xf>
    <xf numFmtId="0" fontId="35" fillId="0" borderId="35" xfId="4" applyFont="1" applyBorder="1" applyAlignment="1">
      <alignment horizontal="center" vertical="center"/>
    </xf>
    <xf numFmtId="0" fontId="35" fillId="0" borderId="123" xfId="4" applyFont="1" applyBorder="1" applyAlignment="1">
      <alignment horizontal="center" vertical="center"/>
    </xf>
    <xf numFmtId="0" fontId="56" fillId="0" borderId="37" xfId="4" applyFont="1" applyBorder="1" applyAlignment="1">
      <alignment horizontal="center" vertical="top" wrapText="1"/>
    </xf>
    <xf numFmtId="0" fontId="56" fillId="0" borderId="34" xfId="4" applyFont="1" applyBorder="1" applyAlignment="1">
      <alignment horizontal="center" vertical="top" wrapText="1"/>
    </xf>
    <xf numFmtId="0" fontId="56" fillId="0" borderId="35" xfId="4" applyFont="1" applyBorder="1" applyAlignment="1">
      <alignment horizontal="center" vertical="top" wrapText="1"/>
    </xf>
    <xf numFmtId="0" fontId="56" fillId="0" borderId="36" xfId="4" applyFont="1" applyBorder="1" applyAlignment="1">
      <alignment horizontal="center" vertical="top" wrapText="1"/>
    </xf>
    <xf numFmtId="0" fontId="16" fillId="0" borderId="78" xfId="4" applyFont="1" applyBorder="1" applyAlignment="1">
      <alignment horizontal="center" vertical="top" wrapText="1"/>
    </xf>
    <xf numFmtId="0" fontId="56" fillId="2" borderId="124" xfId="4" applyFont="1" applyFill="1" applyBorder="1" applyAlignment="1">
      <alignment horizontal="center" vertical="top" wrapText="1"/>
    </xf>
    <xf numFmtId="49" fontId="56" fillId="2" borderId="4" xfId="4" applyNumberFormat="1" applyFont="1" applyFill="1" applyBorder="1" applyAlignment="1">
      <alignment horizontal="center" vertical="center" wrapText="1"/>
    </xf>
    <xf numFmtId="49" fontId="56" fillId="2" borderId="24" xfId="4" applyNumberFormat="1" applyFont="1" applyFill="1" applyBorder="1" applyAlignment="1">
      <alignment horizontal="center" vertical="center" wrapText="1"/>
    </xf>
    <xf numFmtId="0" fontId="56" fillId="2" borderId="125" xfId="4" applyFont="1" applyFill="1" applyBorder="1" applyAlignment="1">
      <alignment horizontal="center" vertical="top" wrapText="1"/>
    </xf>
    <xf numFmtId="0" fontId="56" fillId="2" borderId="29" xfId="4" applyFont="1" applyFill="1" applyBorder="1" applyAlignment="1">
      <alignment horizontal="center" vertical="top" wrapText="1"/>
    </xf>
    <xf numFmtId="49" fontId="56" fillId="2" borderId="12" xfId="4" applyNumberFormat="1" applyFont="1" applyFill="1" applyBorder="1" applyAlignment="1">
      <alignment horizontal="center" vertical="center" wrapText="1"/>
    </xf>
    <xf numFmtId="0" fontId="56" fillId="2" borderId="4" xfId="4" applyFont="1" applyFill="1" applyBorder="1" applyAlignment="1">
      <alignment horizontal="center" vertical="top" wrapText="1"/>
    </xf>
    <xf numFmtId="0" fontId="16" fillId="0" borderId="28" xfId="0" applyFont="1" applyBorder="1" applyAlignment="1">
      <alignment horizontal="left" vertical="top" wrapText="1"/>
    </xf>
    <xf numFmtId="0" fontId="22" fillId="0" borderId="13" xfId="0" applyFont="1" applyBorder="1" applyAlignment="1">
      <alignment horizontal="center" vertical="center" wrapText="1"/>
    </xf>
    <xf numFmtId="0" fontId="22" fillId="2" borderId="67" xfId="0" applyFont="1" applyFill="1" applyBorder="1" applyAlignment="1">
      <alignment vertical="top"/>
    </xf>
    <xf numFmtId="0" fontId="8" fillId="2" borderId="69" xfId="0" applyFont="1" applyFill="1" applyBorder="1" applyAlignment="1">
      <alignment vertical="top"/>
    </xf>
    <xf numFmtId="0" fontId="22" fillId="2" borderId="67" xfId="0" applyFont="1" applyFill="1" applyBorder="1" applyAlignment="1">
      <alignment vertical="center"/>
    </xf>
    <xf numFmtId="0" fontId="22" fillId="2" borderId="69" xfId="0" applyFont="1" applyFill="1" applyBorder="1" applyAlignment="1">
      <alignment vertical="top"/>
    </xf>
    <xf numFmtId="0" fontId="8" fillId="2" borderId="64" xfId="0" applyFont="1" applyFill="1" applyBorder="1" applyAlignment="1">
      <alignment horizontal="right" vertical="top"/>
    </xf>
    <xf numFmtId="0" fontId="8" fillId="2" borderId="69" xfId="0" applyFont="1" applyFill="1" applyBorder="1" applyAlignment="1">
      <alignment horizontal="right" vertical="top"/>
    </xf>
    <xf numFmtId="0" fontId="22" fillId="0" borderId="4" xfId="0" applyFont="1" applyBorder="1" applyAlignment="1">
      <alignment horizontal="center" vertical="center" wrapText="1"/>
    </xf>
    <xf numFmtId="0" fontId="22" fillId="7" borderId="4" xfId="0" applyFont="1" applyFill="1" applyBorder="1" applyAlignment="1">
      <alignment horizontal="center" vertical="center" wrapText="1"/>
    </xf>
    <xf numFmtId="0" fontId="22" fillId="0" borderId="0" xfId="0" applyFont="1" applyBorder="1">
      <alignment vertical="center"/>
    </xf>
    <xf numFmtId="0" fontId="22" fillId="0" borderId="12" xfId="0" applyFont="1" applyBorder="1" applyAlignment="1">
      <alignment vertical="center" wrapText="1"/>
    </xf>
    <xf numFmtId="0" fontId="60" fillId="0" borderId="4" xfId="0" applyFont="1" applyBorder="1" applyAlignment="1">
      <alignment horizontal="center" vertical="center"/>
    </xf>
    <xf numFmtId="0" fontId="15" fillId="5" borderId="1" xfId="0" applyFont="1" applyFill="1" applyBorder="1" applyAlignment="1">
      <alignment horizontal="center" vertical="center" wrapText="1"/>
    </xf>
    <xf numFmtId="0" fontId="15" fillId="5" borderId="2" xfId="0" applyFont="1" applyFill="1" applyBorder="1" applyAlignment="1">
      <alignment horizontal="center" vertical="center"/>
    </xf>
    <xf numFmtId="0" fontId="15" fillId="5" borderId="3" xfId="0" applyFont="1" applyFill="1" applyBorder="1" applyAlignment="1">
      <alignment horizontal="center" vertical="center"/>
    </xf>
    <xf numFmtId="0" fontId="5" fillId="0" borderId="0" xfId="0" applyFont="1" applyAlignment="1">
      <alignment horizontal="left" vertical="center" wrapText="1"/>
    </xf>
    <xf numFmtId="0" fontId="5" fillId="0" borderId="16" xfId="0" applyFont="1" applyBorder="1" applyAlignment="1">
      <alignment horizontal="left" vertical="center" wrapText="1"/>
    </xf>
    <xf numFmtId="0" fontId="18" fillId="0" borderId="0" xfId="0" applyFont="1" applyAlignment="1">
      <alignment vertical="top" wrapText="1"/>
    </xf>
    <xf numFmtId="0" fontId="8" fillId="0" borderId="0" xfId="0" applyFont="1" applyAlignment="1">
      <alignment vertical="top" wrapText="1"/>
    </xf>
    <xf numFmtId="0" fontId="8" fillId="0" borderId="16" xfId="0" applyFont="1" applyBorder="1" applyAlignment="1">
      <alignment vertical="top" wrapText="1"/>
    </xf>
    <xf numFmtId="0" fontId="6" fillId="0" borderId="0" xfId="0" applyFont="1" applyAlignment="1">
      <alignment horizontal="left" vertical="top" wrapText="1"/>
    </xf>
    <xf numFmtId="0" fontId="6" fillId="0" borderId="16" xfId="0" applyFont="1" applyBorder="1" applyAlignment="1">
      <alignment horizontal="left" vertical="top" wrapText="1"/>
    </xf>
    <xf numFmtId="0" fontId="8" fillId="0" borderId="0" xfId="0" applyFont="1" applyAlignment="1">
      <alignment horizontal="left" vertical="top" wrapText="1"/>
    </xf>
    <xf numFmtId="0" fontId="8" fillId="0" borderId="16" xfId="0" applyFont="1" applyBorder="1" applyAlignment="1">
      <alignment horizontal="left" vertical="top" wrapText="1"/>
    </xf>
    <xf numFmtId="0" fontId="46" fillId="8" borderId="15" xfId="0" applyFont="1" applyFill="1" applyBorder="1" applyAlignment="1">
      <alignment horizontal="left" vertical="center" wrapText="1"/>
    </xf>
    <xf numFmtId="0" fontId="46" fillId="8" borderId="0" xfId="0" applyFont="1" applyFill="1" applyAlignment="1">
      <alignment horizontal="left" vertical="center" wrapText="1"/>
    </xf>
    <xf numFmtId="0" fontId="46" fillId="8" borderId="16" xfId="0" applyFont="1" applyFill="1" applyBorder="1" applyAlignment="1">
      <alignment horizontal="left" vertical="center" wrapText="1"/>
    </xf>
    <xf numFmtId="0" fontId="51" fillId="0" borderId="0" xfId="0" applyFont="1" applyAlignment="1">
      <alignment horizontal="left" vertical="top" wrapText="1"/>
    </xf>
    <xf numFmtId="0" fontId="51" fillId="0" borderId="16" xfId="0" applyFont="1" applyBorder="1" applyAlignment="1">
      <alignment horizontal="left" vertical="top" wrapText="1"/>
    </xf>
    <xf numFmtId="0" fontId="48" fillId="0" borderId="0" xfId="0" applyFont="1" applyAlignment="1">
      <alignment horizontal="left" vertical="top" wrapText="1"/>
    </xf>
    <xf numFmtId="0" fontId="48" fillId="0" borderId="16" xfId="0" applyFont="1" applyBorder="1" applyAlignment="1">
      <alignment horizontal="left" vertical="top" wrapText="1"/>
    </xf>
    <xf numFmtId="0" fontId="2" fillId="0" borderId="0" xfId="0" applyFont="1" applyAlignment="1">
      <alignment horizontal="left" vertical="center"/>
    </xf>
    <xf numFmtId="0" fontId="2" fillId="0" borderId="16" xfId="0" applyFont="1" applyBorder="1" applyAlignment="1">
      <alignment horizontal="left" vertical="center"/>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17" fillId="0" borderId="0" xfId="0" applyFont="1" applyAlignment="1">
      <alignment horizontal="left" vertical="center" wrapText="1"/>
    </xf>
    <xf numFmtId="0" fontId="17" fillId="0" borderId="16" xfId="0" applyFont="1" applyBorder="1" applyAlignment="1">
      <alignment horizontal="left" vertical="center" wrapText="1"/>
    </xf>
    <xf numFmtId="0" fontId="27" fillId="0" borderId="0" xfId="0" applyFont="1" applyAlignment="1">
      <alignment horizontal="left" vertical="top" wrapText="1"/>
    </xf>
    <xf numFmtId="0" fontId="27" fillId="0" borderId="16" xfId="0" applyFont="1" applyBorder="1" applyAlignment="1">
      <alignment horizontal="left" vertical="top" wrapText="1"/>
    </xf>
    <xf numFmtId="0" fontId="22" fillId="2" borderId="0" xfId="0" applyFont="1" applyFill="1" applyAlignment="1">
      <alignment horizontal="left" vertical="top" wrapText="1"/>
    </xf>
    <xf numFmtId="0" fontId="22" fillId="2" borderId="68" xfId="0" applyFont="1" applyFill="1" applyBorder="1" applyAlignment="1">
      <alignment horizontal="left" vertical="top" wrapText="1"/>
    </xf>
    <xf numFmtId="0" fontId="5" fillId="0" borderId="0" xfId="0" applyFont="1" applyAlignment="1">
      <alignment horizontal="left" vertical="center"/>
    </xf>
    <xf numFmtId="0" fontId="16" fillId="3" borderId="51" xfId="0" applyFont="1" applyFill="1" applyBorder="1" applyAlignment="1">
      <alignment horizontal="center" vertical="center" shrinkToFit="1"/>
    </xf>
    <xf numFmtId="0" fontId="16" fillId="3" borderId="52" xfId="0" applyFont="1" applyFill="1" applyBorder="1" applyAlignment="1">
      <alignment horizontal="center" vertical="center" shrinkToFit="1"/>
    </xf>
    <xf numFmtId="0" fontId="16" fillId="0" borderId="14" xfId="0" applyFont="1" applyBorder="1" applyAlignment="1">
      <alignment horizontal="left" vertical="top" wrapText="1"/>
    </xf>
    <xf numFmtId="0" fontId="16" fillId="0" borderId="4" xfId="0" applyFont="1" applyBorder="1" applyAlignment="1">
      <alignment horizontal="left" vertical="top" wrapText="1"/>
    </xf>
    <xf numFmtId="0" fontId="16" fillId="12" borderId="12" xfId="0" applyFont="1" applyFill="1" applyBorder="1" applyAlignment="1">
      <alignment horizontal="center" vertical="center" shrinkToFit="1"/>
    </xf>
    <xf numFmtId="0" fontId="16" fillId="12" borderId="14" xfId="0" applyFont="1" applyFill="1" applyBorder="1" applyAlignment="1">
      <alignment horizontal="center" vertical="center" shrinkToFit="1"/>
    </xf>
    <xf numFmtId="0" fontId="16" fillId="0" borderId="23" xfId="0" applyFont="1" applyBorder="1" applyAlignment="1">
      <alignment horizontal="left" vertical="top" wrapText="1"/>
    </xf>
    <xf numFmtId="0" fontId="16" fillId="0" borderId="12" xfId="0" applyFont="1" applyBorder="1" applyAlignment="1">
      <alignment horizontal="left" vertical="top" wrapText="1"/>
    </xf>
    <xf numFmtId="0" fontId="16" fillId="0" borderId="13" xfId="0" applyFont="1" applyBorder="1" applyAlignment="1">
      <alignment horizontal="left" vertical="top" wrapText="1"/>
    </xf>
    <xf numFmtId="0" fontId="16" fillId="0" borderId="25" xfId="0" applyFont="1" applyBorder="1" applyAlignment="1">
      <alignment horizontal="center" vertical="top" wrapText="1"/>
    </xf>
    <xf numFmtId="0" fontId="16" fillId="0" borderId="6" xfId="0" applyFont="1" applyBorder="1" applyAlignment="1">
      <alignment horizontal="center" vertical="top" wrapText="1"/>
    </xf>
    <xf numFmtId="0" fontId="16" fillId="2" borderId="65" xfId="0" applyFont="1" applyFill="1" applyBorder="1" applyAlignment="1">
      <alignment horizontal="center" vertical="center"/>
    </xf>
    <xf numFmtId="0" fontId="16" fillId="2" borderId="0" xfId="0" applyFont="1" applyFill="1" applyAlignment="1">
      <alignment horizontal="center" vertical="top"/>
    </xf>
    <xf numFmtId="0" fontId="22" fillId="2" borderId="65" xfId="0" applyFont="1" applyFill="1" applyBorder="1" applyAlignment="1">
      <alignment horizontal="left" vertical="top" wrapText="1"/>
    </xf>
    <xf numFmtId="0" fontId="22" fillId="2" borderId="66" xfId="0" applyFont="1" applyFill="1" applyBorder="1" applyAlignment="1">
      <alignment horizontal="left" vertical="top" wrapText="1"/>
    </xf>
    <xf numFmtId="0" fontId="8" fillId="2" borderId="70" xfId="0" applyFont="1" applyFill="1" applyBorder="1" applyAlignment="1">
      <alignment horizontal="left" vertical="top" wrapText="1"/>
    </xf>
    <xf numFmtId="0" fontId="8" fillId="2" borderId="71" xfId="0" applyFont="1" applyFill="1" applyBorder="1" applyAlignment="1">
      <alignment horizontal="left" vertical="top" wrapText="1"/>
    </xf>
    <xf numFmtId="0" fontId="16" fillId="0" borderId="12" xfId="0" applyFont="1" applyBorder="1" applyAlignment="1">
      <alignment horizontal="center" vertical="center" shrinkToFit="1"/>
    </xf>
    <xf numFmtId="0" fontId="16" fillId="0" borderId="13" xfId="0" applyFont="1" applyBorder="1" applyAlignment="1">
      <alignment horizontal="center" vertical="center" shrinkToFit="1"/>
    </xf>
    <xf numFmtId="0" fontId="16" fillId="0" borderId="14" xfId="0" applyFont="1" applyBorder="1" applyAlignment="1">
      <alignment horizontal="center" vertical="center" shrinkToFit="1"/>
    </xf>
    <xf numFmtId="0" fontId="16" fillId="3" borderId="51" xfId="0" applyFont="1" applyFill="1" applyBorder="1" applyAlignment="1">
      <alignment horizontal="center" vertical="center" wrapText="1"/>
    </xf>
    <xf numFmtId="0" fontId="16" fillId="3" borderId="52" xfId="0" applyFont="1" applyFill="1" applyBorder="1" applyAlignment="1">
      <alignment horizontal="center" vertical="center" wrapText="1"/>
    </xf>
    <xf numFmtId="0" fontId="16" fillId="3" borderId="50" xfId="0" applyFont="1" applyFill="1" applyBorder="1" applyAlignment="1">
      <alignment horizontal="center" vertical="center" wrapText="1"/>
    </xf>
    <xf numFmtId="0" fontId="16" fillId="0" borderId="0" xfId="0" applyFont="1" applyAlignment="1">
      <alignment horizontal="center" vertical="center"/>
    </xf>
    <xf numFmtId="0" fontId="16" fillId="0" borderId="12" xfId="0" applyFont="1" applyBorder="1" applyAlignment="1">
      <alignment vertical="top" wrapText="1"/>
    </xf>
    <xf numFmtId="0" fontId="16" fillId="0" borderId="13" xfId="0" applyFont="1" applyBorder="1" applyAlignment="1">
      <alignment vertical="top" wrapText="1"/>
    </xf>
    <xf numFmtId="0" fontId="16" fillId="0" borderId="14" xfId="0" applyFont="1" applyBorder="1" applyAlignment="1">
      <alignment vertical="top" wrapText="1"/>
    </xf>
    <xf numFmtId="0" fontId="12" fillId="0" borderId="22" xfId="0" applyFont="1" applyBorder="1" applyAlignment="1">
      <alignment horizontal="left" vertical="top" wrapText="1"/>
    </xf>
    <xf numFmtId="0" fontId="12" fillId="0" borderId="24" xfId="0" applyFont="1" applyBorder="1" applyAlignment="1">
      <alignment horizontal="left" vertical="top" wrapText="1"/>
    </xf>
    <xf numFmtId="0" fontId="12" fillId="0" borderId="23" xfId="0" applyFont="1" applyBorder="1" applyAlignment="1">
      <alignment horizontal="left" vertical="top" wrapText="1"/>
    </xf>
    <xf numFmtId="0" fontId="12" fillId="0" borderId="28" xfId="0" applyFont="1" applyBorder="1" applyAlignment="1">
      <alignment horizontal="left" vertical="top" wrapText="1"/>
    </xf>
    <xf numFmtId="0" fontId="12" fillId="0" borderId="0" xfId="0" applyFont="1" applyAlignment="1">
      <alignment horizontal="left" vertical="top" wrapText="1"/>
    </xf>
    <xf numFmtId="0" fontId="12" fillId="0" borderId="45" xfId="0" applyFont="1" applyBorder="1" applyAlignment="1">
      <alignment horizontal="left" vertical="top" wrapText="1"/>
    </xf>
    <xf numFmtId="0" fontId="16" fillId="12" borderId="12" xfId="0" applyFont="1" applyFill="1" applyBorder="1" applyAlignment="1">
      <alignment horizontal="center" vertical="center" wrapText="1"/>
    </xf>
    <xf numFmtId="0" fontId="16" fillId="12" borderId="14" xfId="0" applyFont="1" applyFill="1" applyBorder="1" applyAlignment="1">
      <alignment horizontal="center" vertical="center" wrapText="1"/>
    </xf>
    <xf numFmtId="0" fontId="12" fillId="0" borderId="12" xfId="0" applyFont="1" applyBorder="1" applyAlignment="1">
      <alignment horizontal="center" vertical="center" wrapText="1" shrinkToFit="1"/>
    </xf>
    <xf numFmtId="0" fontId="12" fillId="0" borderId="13" xfId="0" applyFont="1" applyBorder="1" applyAlignment="1">
      <alignment horizontal="center" vertical="center" wrapText="1" shrinkToFi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6" fillId="12" borderId="12" xfId="0" applyFont="1" applyFill="1" applyBorder="1" applyAlignment="1">
      <alignment horizontal="center" vertical="center"/>
    </xf>
    <xf numFmtId="0" fontId="16" fillId="12" borderId="14" xfId="0" applyFont="1" applyFill="1" applyBorder="1" applyAlignment="1">
      <alignment horizontal="center" vertical="center"/>
    </xf>
    <xf numFmtId="0" fontId="16" fillId="12" borderId="13" xfId="0" applyFont="1" applyFill="1" applyBorder="1" applyAlignment="1">
      <alignment horizontal="center" vertical="center"/>
    </xf>
    <xf numFmtId="0" fontId="16" fillId="3" borderId="51" xfId="0" applyFont="1" applyFill="1" applyBorder="1" applyAlignment="1">
      <alignment horizontal="center" vertical="center"/>
    </xf>
    <xf numFmtId="0" fontId="16" fillId="3" borderId="52" xfId="0" applyFont="1" applyFill="1" applyBorder="1" applyAlignment="1">
      <alignment horizontal="center" vertical="center"/>
    </xf>
    <xf numFmtId="0" fontId="16" fillId="3" borderId="50" xfId="0" applyFont="1" applyFill="1" applyBorder="1" applyAlignment="1">
      <alignment horizontal="center" vertical="center"/>
    </xf>
    <xf numFmtId="0" fontId="20" fillId="0" borderId="22" xfId="0" applyFont="1" applyBorder="1" applyAlignment="1">
      <alignment horizontal="left" vertical="center" wrapText="1"/>
    </xf>
    <xf numFmtId="0" fontId="20" fillId="0" borderId="24" xfId="0" applyFont="1" applyBorder="1" applyAlignment="1">
      <alignment horizontal="left" vertical="center" wrapText="1"/>
    </xf>
    <xf numFmtId="0" fontId="20" fillId="0" borderId="23" xfId="0" applyFont="1" applyBorder="1" applyAlignment="1">
      <alignment horizontal="left" vertical="center" wrapText="1"/>
    </xf>
    <xf numFmtId="0" fontId="5" fillId="3" borderId="51" xfId="0" applyFont="1" applyFill="1" applyBorder="1" applyAlignment="1">
      <alignment horizontal="left" vertical="center"/>
    </xf>
    <xf numFmtId="0" fontId="5" fillId="3" borderId="52" xfId="0" applyFont="1" applyFill="1" applyBorder="1" applyAlignment="1">
      <alignment horizontal="left" vertical="center"/>
    </xf>
    <xf numFmtId="0" fontId="16" fillId="0" borderId="4" xfId="0" applyFont="1" applyBorder="1" applyAlignment="1">
      <alignment horizontal="center" vertical="center"/>
    </xf>
    <xf numFmtId="0" fontId="20" fillId="0" borderId="29" xfId="0" applyFont="1" applyBorder="1" applyAlignment="1">
      <alignment horizontal="lef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28" xfId="0" applyFont="1" applyBorder="1" applyAlignment="1">
      <alignment horizontal="left" vertical="center" wrapText="1"/>
    </xf>
    <xf numFmtId="0" fontId="20" fillId="0" borderId="0" xfId="0" applyFont="1" applyBorder="1" applyAlignment="1">
      <alignment horizontal="left" vertical="center" wrapText="1"/>
    </xf>
    <xf numFmtId="0" fontId="20" fillId="0" borderId="45" xfId="0" applyFont="1" applyBorder="1" applyAlignment="1">
      <alignment horizontal="left" vertical="center" wrapText="1"/>
    </xf>
    <xf numFmtId="0" fontId="16" fillId="0" borderId="14" xfId="0" applyFont="1" applyBorder="1" applyAlignment="1">
      <alignment horizontal="center" vertical="center"/>
    </xf>
    <xf numFmtId="0" fontId="20" fillId="0" borderId="4" xfId="0" applyFont="1" applyBorder="1" applyAlignment="1">
      <alignment horizontal="left" vertical="center" wrapText="1"/>
    </xf>
    <xf numFmtId="0" fontId="20" fillId="0" borderId="25" xfId="0" applyFont="1" applyBorder="1" applyAlignment="1">
      <alignment horizontal="center" vertical="center" wrapText="1"/>
    </xf>
    <xf numFmtId="0" fontId="20" fillId="0" borderId="6"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22" fillId="2" borderId="4" xfId="0" applyFont="1" applyFill="1" applyBorder="1" applyAlignment="1">
      <alignment vertical="top" wrapText="1"/>
    </xf>
    <xf numFmtId="0" fontId="16" fillId="2" borderId="4" xfId="0" applyFont="1" applyFill="1" applyBorder="1" applyAlignment="1">
      <alignment horizontal="center" vertical="center" wrapText="1"/>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16" fillId="0" borderId="110" xfId="0" applyFont="1" applyBorder="1" applyAlignment="1">
      <alignment horizontal="left" vertical="center" wrapText="1"/>
    </xf>
    <xf numFmtId="0" fontId="16" fillId="2" borderId="110" xfId="0" applyFont="1" applyFill="1" applyBorder="1" applyAlignment="1">
      <alignment horizontal="left" vertical="top" wrapText="1"/>
    </xf>
    <xf numFmtId="0" fontId="5" fillId="2" borderId="0" xfId="0" applyFont="1" applyFill="1" applyAlignment="1">
      <alignment horizontal="left" vertical="center"/>
    </xf>
    <xf numFmtId="0" fontId="16" fillId="12" borderId="120" xfId="0" applyFont="1" applyFill="1" applyBorder="1" applyAlignment="1">
      <alignment horizontal="center" vertical="center"/>
    </xf>
    <xf numFmtId="0" fontId="16" fillId="12" borderId="121" xfId="0" applyFont="1" applyFill="1" applyBorder="1" applyAlignment="1">
      <alignment horizontal="center" vertical="center"/>
    </xf>
    <xf numFmtId="0" fontId="16" fillId="12" borderId="110" xfId="0" applyFont="1" applyFill="1" applyBorder="1" applyAlignment="1">
      <alignment horizontal="center" vertical="center"/>
    </xf>
    <xf numFmtId="0" fontId="16" fillId="2" borderId="4" xfId="0" applyFont="1" applyFill="1" applyBorder="1" applyAlignment="1">
      <alignment vertical="top" wrapText="1"/>
    </xf>
    <xf numFmtId="0" fontId="16" fillId="0" borderId="22" xfId="0" applyFont="1" applyBorder="1" applyAlignment="1">
      <alignment horizontal="left" vertical="top" wrapText="1"/>
    </xf>
    <xf numFmtId="0" fontId="16" fillId="0" borderId="24" xfId="0" applyFont="1" applyBorder="1" applyAlignment="1">
      <alignment horizontal="left" vertical="top" wrapText="1"/>
    </xf>
    <xf numFmtId="0" fontId="16" fillId="0" borderId="28" xfId="0" applyFont="1" applyBorder="1" applyAlignment="1">
      <alignment horizontal="left" vertical="top" wrapText="1"/>
    </xf>
    <xf numFmtId="0" fontId="16" fillId="0" borderId="0" xfId="0" applyFont="1" applyAlignment="1">
      <alignment horizontal="left" vertical="top" wrapText="1"/>
    </xf>
    <xf numFmtId="0" fontId="16" fillId="0" borderId="45" xfId="0" applyFont="1" applyBorder="1" applyAlignment="1">
      <alignment horizontal="left" vertical="top" wrapText="1"/>
    </xf>
    <xf numFmtId="0" fontId="16" fillId="0" borderId="28" xfId="0" applyFont="1" applyBorder="1" applyAlignment="1">
      <alignment horizontal="center" vertical="top" wrapText="1"/>
    </xf>
    <xf numFmtId="0" fontId="16" fillId="0" borderId="29" xfId="0" applyFont="1" applyBorder="1" applyAlignment="1">
      <alignment horizontal="center" vertical="top" wrapText="1"/>
    </xf>
    <xf numFmtId="0" fontId="22" fillId="0" borderId="0" xfId="0" applyFont="1" applyBorder="1" applyAlignment="1">
      <alignment horizontal="left" vertical="top" wrapText="1"/>
    </xf>
    <xf numFmtId="0" fontId="22" fillId="0" borderId="68" xfId="0" applyFont="1" applyBorder="1" applyAlignment="1">
      <alignment horizontal="left" vertical="top" wrapText="1"/>
    </xf>
    <xf numFmtId="0" fontId="16" fillId="2" borderId="24" xfId="0" applyFont="1" applyFill="1" applyBorder="1" applyAlignment="1">
      <alignment vertical="top" wrapText="1"/>
    </xf>
    <xf numFmtId="0" fontId="22" fillId="2" borderId="12" xfId="0" applyFont="1" applyFill="1" applyBorder="1" applyAlignment="1">
      <alignment vertical="top" wrapText="1"/>
    </xf>
    <xf numFmtId="0" fontId="22" fillId="2" borderId="13" xfId="0" applyFont="1" applyFill="1" applyBorder="1" applyAlignment="1">
      <alignment vertical="top" wrapText="1"/>
    </xf>
    <xf numFmtId="0" fontId="22" fillId="2" borderId="14" xfId="0" applyFont="1" applyFill="1" applyBorder="1" applyAlignment="1">
      <alignment vertical="top" wrapText="1"/>
    </xf>
    <xf numFmtId="0" fontId="22" fillId="2" borderId="22" xfId="0" applyFont="1" applyFill="1" applyBorder="1" applyAlignment="1">
      <alignment vertical="top" wrapText="1"/>
    </xf>
    <xf numFmtId="0" fontId="22" fillId="2" borderId="25" xfId="0" applyFont="1" applyFill="1" applyBorder="1" applyAlignment="1">
      <alignment horizontal="center" vertical="top" wrapText="1"/>
    </xf>
    <xf numFmtId="0" fontId="22" fillId="2" borderId="6" xfId="0" applyFont="1" applyFill="1" applyBorder="1" applyAlignment="1">
      <alignment horizontal="center" vertical="top" wrapText="1"/>
    </xf>
    <xf numFmtId="0" fontId="16" fillId="0" borderId="12" xfId="0" applyFont="1" applyBorder="1" applyAlignment="1">
      <alignment horizontal="left" vertical="center" wrapText="1"/>
    </xf>
    <xf numFmtId="0" fontId="16" fillId="0" borderId="14" xfId="0" applyFont="1" applyBorder="1" applyAlignment="1">
      <alignment horizontal="left" vertical="center" wrapText="1"/>
    </xf>
    <xf numFmtId="0" fontId="22" fillId="2" borderId="70" xfId="0" applyFont="1" applyFill="1" applyBorder="1" applyAlignment="1">
      <alignment horizontal="left" vertical="top" wrapText="1"/>
    </xf>
    <xf numFmtId="0" fontId="22" fillId="2" borderId="71" xfId="0" applyFont="1" applyFill="1" applyBorder="1" applyAlignment="1">
      <alignment horizontal="left" vertical="top" wrapText="1"/>
    </xf>
    <xf numFmtId="0" fontId="0" fillId="0" borderId="22" xfId="0" applyBorder="1" applyAlignment="1">
      <alignment vertical="center" wrapText="1"/>
    </xf>
    <xf numFmtId="0" fontId="0" fillId="0" borderId="24" xfId="0" applyBorder="1" applyAlignment="1">
      <alignment vertical="center" wrapText="1"/>
    </xf>
    <xf numFmtId="0" fontId="0" fillId="0" borderId="23" xfId="0" applyBorder="1" applyAlignment="1">
      <alignment vertical="center" wrapText="1"/>
    </xf>
    <xf numFmtId="0" fontId="0" fillId="0" borderId="29" xfId="0" applyBorder="1" applyAlignment="1">
      <alignment vertical="center" wrapText="1"/>
    </xf>
    <xf numFmtId="0" fontId="0" fillId="0" borderId="30" xfId="0" applyBorder="1" applyAlignment="1">
      <alignment vertical="center" wrapText="1"/>
    </xf>
    <xf numFmtId="0" fontId="0" fillId="0" borderId="31" xfId="0" applyBorder="1" applyAlignment="1">
      <alignment vertical="center" wrapText="1"/>
    </xf>
    <xf numFmtId="0" fontId="16" fillId="12" borderId="111" xfId="0" applyFont="1" applyFill="1" applyBorder="1" applyAlignment="1">
      <alignment horizontal="center" vertical="center" shrinkToFit="1"/>
    </xf>
    <xf numFmtId="0" fontId="16" fillId="12" borderId="112" xfId="0" applyFont="1" applyFill="1" applyBorder="1" applyAlignment="1">
      <alignment horizontal="center" vertical="center" shrinkToFit="1"/>
    </xf>
    <xf numFmtId="0" fontId="59" fillId="0" borderId="12" xfId="0" applyFont="1" applyBorder="1" applyAlignment="1">
      <alignment horizontal="left" vertical="center" wrapText="1"/>
    </xf>
    <xf numFmtId="0" fontId="16" fillId="0" borderId="111" xfId="0" applyFont="1" applyBorder="1" applyAlignment="1">
      <alignment horizontal="left" vertical="center" wrapText="1"/>
    </xf>
    <xf numFmtId="0" fontId="16" fillId="0" borderId="13" xfId="0" applyFont="1" applyBorder="1" applyAlignment="1">
      <alignment horizontal="left" vertical="center" wrapText="1"/>
    </xf>
    <xf numFmtId="0" fontId="16" fillId="0" borderId="25" xfId="0" applyFont="1" applyBorder="1" applyAlignment="1">
      <alignment horizontal="left" vertical="top" wrapText="1"/>
    </xf>
    <xf numFmtId="0" fontId="16" fillId="0" borderId="6" xfId="0" applyFont="1" applyBorder="1" applyAlignment="1">
      <alignment horizontal="left" vertical="top" wrapText="1"/>
    </xf>
    <xf numFmtId="0" fontId="16" fillId="12" borderId="22" xfId="0" applyFont="1" applyFill="1" applyBorder="1" applyAlignment="1">
      <alignment horizontal="center" vertical="center" shrinkToFit="1"/>
    </xf>
    <xf numFmtId="0" fontId="16" fillId="12" borderId="24" xfId="0" applyFont="1" applyFill="1" applyBorder="1" applyAlignment="1">
      <alignment horizontal="center" vertical="center" shrinkToFit="1"/>
    </xf>
    <xf numFmtId="0" fontId="16" fillId="0" borderId="5" xfId="0" applyFont="1" applyBorder="1" applyAlignment="1">
      <alignment horizontal="left" vertical="top" wrapText="1"/>
    </xf>
    <xf numFmtId="0" fontId="16" fillId="0" borderId="4" xfId="0" applyFont="1" applyBorder="1" applyAlignment="1">
      <alignment horizontal="center" vertical="top" wrapText="1"/>
    </xf>
    <xf numFmtId="0" fontId="22" fillId="0" borderId="0" xfId="0" applyFont="1" applyAlignment="1">
      <alignment horizontal="left" vertical="top" wrapText="1"/>
    </xf>
    <xf numFmtId="0" fontId="8" fillId="2" borderId="65" xfId="0" applyFont="1" applyFill="1" applyBorder="1" applyAlignment="1">
      <alignment horizontal="left" vertical="top" wrapText="1"/>
    </xf>
    <xf numFmtId="0" fontId="8" fillId="2" borderId="66" xfId="0" applyFont="1" applyFill="1" applyBorder="1" applyAlignment="1">
      <alignment horizontal="left" vertical="top" wrapText="1"/>
    </xf>
    <xf numFmtId="0" fontId="8" fillId="2" borderId="0" xfId="0" applyFont="1" applyFill="1" applyAlignment="1">
      <alignment horizontal="left" vertical="top" wrapText="1"/>
    </xf>
    <xf numFmtId="0" fontId="8" fillId="2" borderId="68" xfId="0" applyFont="1" applyFill="1" applyBorder="1" applyAlignment="1">
      <alignment horizontal="left" vertical="top" wrapText="1"/>
    </xf>
    <xf numFmtId="0" fontId="16" fillId="12" borderId="13" xfId="0" applyFont="1" applyFill="1" applyBorder="1" applyAlignment="1">
      <alignment horizontal="center" vertical="center" wrapText="1"/>
    </xf>
    <xf numFmtId="0" fontId="16" fillId="0" borderId="12" xfId="0" applyFont="1" applyBorder="1" applyAlignment="1">
      <alignment horizontal="center" vertical="center" wrapText="1" shrinkToFit="1"/>
    </xf>
    <xf numFmtId="0" fontId="16" fillId="0" borderId="14" xfId="0" applyFont="1" applyBorder="1" applyAlignment="1">
      <alignment horizontal="center" vertical="center" wrapText="1" shrinkToFit="1"/>
    </xf>
    <xf numFmtId="0" fontId="16" fillId="3" borderId="55" xfId="0" applyFont="1" applyFill="1" applyBorder="1" applyAlignment="1">
      <alignment horizontal="center" vertical="center"/>
    </xf>
    <xf numFmtId="0" fontId="16" fillId="3" borderId="56" xfId="0" applyFont="1" applyFill="1" applyBorder="1" applyAlignment="1">
      <alignment horizontal="center" vertical="center"/>
    </xf>
    <xf numFmtId="0" fontId="16" fillId="3" borderId="57" xfId="0" applyFont="1" applyFill="1" applyBorder="1" applyAlignment="1">
      <alignment horizontal="center" vertical="center"/>
    </xf>
    <xf numFmtId="0" fontId="22" fillId="0" borderId="70" xfId="0" applyFont="1" applyBorder="1" applyAlignment="1">
      <alignment horizontal="left" vertical="center" wrapText="1"/>
    </xf>
    <xf numFmtId="0" fontId="22" fillId="0" borderId="71" xfId="0" applyFont="1" applyBorder="1" applyAlignment="1">
      <alignment horizontal="left" vertical="center" wrapText="1"/>
    </xf>
    <xf numFmtId="0" fontId="22" fillId="0" borderId="65" xfId="0" applyFont="1" applyBorder="1" applyAlignment="1">
      <alignment horizontal="left" vertical="center" wrapText="1"/>
    </xf>
    <xf numFmtId="0" fontId="22" fillId="0" borderId="66" xfId="0" applyFont="1" applyBorder="1" applyAlignment="1">
      <alignment horizontal="left" vertical="center" wrapText="1"/>
    </xf>
    <xf numFmtId="0" fontId="32" fillId="0" borderId="0" xfId="0" applyFont="1" applyAlignment="1">
      <alignment horizontal="center" vertical="center"/>
    </xf>
    <xf numFmtId="0" fontId="16" fillId="3" borderId="7" xfId="0" applyFont="1" applyFill="1" applyBorder="1" applyAlignment="1">
      <alignment horizontal="center" vertical="center" wrapText="1"/>
    </xf>
    <xf numFmtId="0" fontId="4" fillId="5" borderId="0" xfId="0" applyFont="1" applyFill="1" applyAlignment="1">
      <alignment horizontal="left" vertical="center"/>
    </xf>
    <xf numFmtId="0" fontId="9" fillId="4" borderId="0" xfId="0" applyFont="1" applyFill="1" applyAlignment="1">
      <alignment horizontal="center" vertical="center"/>
    </xf>
    <xf numFmtId="0" fontId="10" fillId="6" borderId="0" xfId="0" applyFont="1" applyFill="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59" xfId="0" applyBorder="1" applyAlignment="1">
      <alignment horizontal="center" vertical="center"/>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62" xfId="0" applyFont="1" applyBorder="1" applyAlignment="1">
      <alignment horizontal="left" vertical="top" wrapText="1"/>
    </xf>
    <xf numFmtId="0" fontId="22" fillId="0" borderId="63" xfId="0" applyFont="1" applyBorder="1" applyAlignment="1">
      <alignment horizontal="left" vertical="top" wrapText="1"/>
    </xf>
    <xf numFmtId="0" fontId="16" fillId="0" borderId="29" xfId="0" applyFont="1" applyBorder="1" applyAlignment="1">
      <alignment horizontal="left" vertical="top" wrapText="1"/>
    </xf>
    <xf numFmtId="0" fontId="16" fillId="0" borderId="30" xfId="0" applyFont="1" applyBorder="1" applyAlignment="1">
      <alignment horizontal="left" vertical="top" wrapText="1"/>
    </xf>
    <xf numFmtId="0" fontId="16" fillId="0" borderId="31" xfId="0" applyFont="1" applyBorder="1" applyAlignment="1">
      <alignment horizontal="left" vertical="top" wrapText="1"/>
    </xf>
    <xf numFmtId="0" fontId="22" fillId="0" borderId="4" xfId="0" applyFont="1" applyBorder="1" applyAlignment="1">
      <alignment horizontal="center" vertical="center" wrapText="1"/>
    </xf>
    <xf numFmtId="0" fontId="16" fillId="2" borderId="0" xfId="0" applyFont="1" applyFill="1" applyAlignment="1">
      <alignment vertical="top" wrapText="1"/>
    </xf>
    <xf numFmtId="0" fontId="16" fillId="0" borderId="4" xfId="0" applyFont="1" applyBorder="1" applyAlignment="1">
      <alignment horizontal="center" vertical="center" wrapText="1"/>
    </xf>
    <xf numFmtId="0" fontId="16" fillId="2" borderId="4" xfId="0" applyFont="1" applyFill="1" applyBorder="1" applyAlignment="1">
      <alignment horizontal="left" vertical="top" wrapText="1"/>
    </xf>
    <xf numFmtId="0" fontId="16" fillId="0" borderId="22" xfId="0" applyFont="1" applyBorder="1" applyAlignment="1">
      <alignment vertical="top" wrapText="1"/>
    </xf>
    <xf numFmtId="0" fontId="16" fillId="0" borderId="24" xfId="0" applyFont="1" applyBorder="1" applyAlignment="1">
      <alignment vertical="top" wrapText="1"/>
    </xf>
    <xf numFmtId="0" fontId="16" fillId="0" borderId="29" xfId="0" applyFont="1" applyBorder="1" applyAlignment="1">
      <alignment vertical="top" wrapText="1"/>
    </xf>
    <xf numFmtId="0" fontId="16" fillId="0" borderId="30" xfId="0" applyFont="1" applyBorder="1" applyAlignment="1">
      <alignment vertical="top" wrapText="1"/>
    </xf>
    <xf numFmtId="0" fontId="22" fillId="2" borderId="107" xfId="0" applyFont="1" applyFill="1" applyBorder="1" applyAlignment="1">
      <alignment horizontal="left" vertical="top" wrapText="1"/>
    </xf>
    <xf numFmtId="0" fontId="22" fillId="2" borderId="109" xfId="0" applyFont="1" applyFill="1" applyBorder="1" applyAlignment="1">
      <alignment horizontal="left" vertical="top" wrapText="1"/>
    </xf>
    <xf numFmtId="0" fontId="16" fillId="12" borderId="29" xfId="0" applyFont="1" applyFill="1" applyBorder="1" applyAlignment="1">
      <alignment horizontal="center" vertical="center" wrapText="1"/>
    </xf>
    <xf numFmtId="0" fontId="16" fillId="12" borderId="31" xfId="0" applyFont="1" applyFill="1" applyBorder="1" applyAlignment="1">
      <alignment horizontal="center" vertical="center" wrapText="1"/>
    </xf>
    <xf numFmtId="0" fontId="16" fillId="0" borderId="22" xfId="0" applyFont="1" applyBorder="1" applyAlignment="1">
      <alignment horizontal="left" vertical="center" wrapText="1"/>
    </xf>
    <xf numFmtId="0" fontId="16" fillId="0" borderId="24" xfId="0" applyFont="1" applyBorder="1" applyAlignment="1">
      <alignment horizontal="left" vertical="center" wrapText="1"/>
    </xf>
    <xf numFmtId="0" fontId="16" fillId="0" borderId="23" xfId="0" applyFont="1" applyBorder="1" applyAlignment="1">
      <alignment horizontal="left" vertical="center" wrapText="1"/>
    </xf>
    <xf numFmtId="0" fontId="16" fillId="0" borderId="0" xfId="0" applyFont="1" applyAlignment="1">
      <alignment horizontal="center" vertical="top" wrapText="1"/>
    </xf>
    <xf numFmtId="0" fontId="16" fillId="0" borderId="29"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22" fillId="0" borderId="65" xfId="0" applyFont="1" applyBorder="1" applyAlignment="1">
      <alignment horizontal="left" vertical="top" wrapText="1"/>
    </xf>
    <xf numFmtId="0" fontId="22" fillId="0" borderId="66" xfId="0" applyFont="1" applyBorder="1" applyAlignment="1">
      <alignment horizontal="left" vertical="top" wrapText="1"/>
    </xf>
    <xf numFmtId="0" fontId="22" fillId="0" borderId="70" xfId="0" applyFont="1" applyBorder="1" applyAlignment="1">
      <alignment horizontal="left" vertical="top" wrapText="1"/>
    </xf>
    <xf numFmtId="0" fontId="22" fillId="0" borderId="71" xfId="0" applyFont="1" applyBorder="1" applyAlignment="1">
      <alignment horizontal="left" vertical="top" wrapText="1"/>
    </xf>
    <xf numFmtId="0" fontId="16" fillId="0" borderId="24" xfId="0" applyFont="1" applyBorder="1" applyAlignment="1">
      <alignment horizontal="center" vertical="top" wrapText="1"/>
    </xf>
    <xf numFmtId="0" fontId="16" fillId="2" borderId="12" xfId="0" applyFont="1" applyFill="1" applyBorder="1" applyAlignment="1">
      <alignment vertical="top" wrapText="1"/>
    </xf>
    <xf numFmtId="0" fontId="16" fillId="2" borderId="13" xfId="0" applyFont="1" applyFill="1" applyBorder="1" applyAlignment="1">
      <alignment vertical="top" wrapText="1"/>
    </xf>
    <xf numFmtId="0" fontId="16" fillId="2" borderId="14" xfId="0" applyFont="1" applyFill="1" applyBorder="1" applyAlignment="1">
      <alignment vertical="top" wrapText="1"/>
    </xf>
    <xf numFmtId="0" fontId="16" fillId="0" borderId="4" xfId="0" applyFont="1" applyFill="1" applyBorder="1" applyAlignment="1">
      <alignment horizontal="center" vertical="center" wrapText="1"/>
    </xf>
    <xf numFmtId="0" fontId="16" fillId="2" borderId="22" xfId="0" applyFont="1" applyFill="1" applyBorder="1" applyAlignment="1">
      <alignment vertical="top" wrapText="1"/>
    </xf>
    <xf numFmtId="0" fontId="16" fillId="2" borderId="23" xfId="0" applyFont="1" applyFill="1" applyBorder="1" applyAlignment="1">
      <alignment vertical="top" wrapText="1"/>
    </xf>
    <xf numFmtId="0" fontId="16" fillId="2" borderId="29" xfId="0" applyFont="1" applyFill="1" applyBorder="1" applyAlignment="1">
      <alignment vertical="top" wrapText="1"/>
    </xf>
    <xf numFmtId="0" fontId="16" fillId="2" borderId="30" xfId="0" applyFont="1" applyFill="1" applyBorder="1" applyAlignment="1">
      <alignment vertical="top" wrapText="1"/>
    </xf>
    <xf numFmtId="0" fontId="16" fillId="2" borderId="31" xfId="0" applyFont="1" applyFill="1" applyBorder="1" applyAlignment="1">
      <alignment vertical="top" wrapText="1"/>
    </xf>
    <xf numFmtId="0" fontId="16" fillId="0" borderId="0" xfId="0" applyFont="1" applyBorder="1" applyAlignment="1">
      <alignment horizontal="left" vertical="top" wrapText="1"/>
    </xf>
    <xf numFmtId="0" fontId="16" fillId="2" borderId="12"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0" borderId="117" xfId="0" applyFont="1" applyBorder="1" applyAlignment="1">
      <alignment horizontal="left" vertical="top" wrapText="1"/>
    </xf>
    <xf numFmtId="0" fontId="16" fillId="0" borderId="118" xfId="0" applyFont="1" applyBorder="1" applyAlignment="1">
      <alignment horizontal="left" vertical="top" wrapText="1"/>
    </xf>
    <xf numFmtId="0" fontId="16" fillId="0" borderId="119" xfId="0" applyFont="1" applyBorder="1" applyAlignment="1">
      <alignment horizontal="left" vertical="top" wrapText="1"/>
    </xf>
    <xf numFmtId="0" fontId="16" fillId="2" borderId="22" xfId="0" applyFont="1" applyFill="1" applyBorder="1" applyAlignment="1">
      <alignment horizontal="left" vertical="top" wrapText="1"/>
    </xf>
    <xf numFmtId="0" fontId="16" fillId="2" borderId="24" xfId="0" applyFont="1" applyFill="1" applyBorder="1" applyAlignment="1">
      <alignment horizontal="left" vertical="top" wrapText="1"/>
    </xf>
    <xf numFmtId="0" fontId="16" fillId="2" borderId="23" xfId="0" applyFont="1" applyFill="1" applyBorder="1" applyAlignment="1">
      <alignment horizontal="left" vertical="top" wrapText="1"/>
    </xf>
    <xf numFmtId="0" fontId="16" fillId="2" borderId="28" xfId="0" applyFont="1" applyFill="1" applyBorder="1" applyAlignment="1">
      <alignment horizontal="left" vertical="top" wrapText="1"/>
    </xf>
    <xf numFmtId="0" fontId="16" fillId="2" borderId="0" xfId="0" applyFont="1" applyFill="1" applyAlignment="1">
      <alignment horizontal="left" vertical="top" wrapText="1"/>
    </xf>
    <xf numFmtId="0" fontId="16" fillId="2" borderId="45" xfId="0" applyFont="1" applyFill="1" applyBorder="1" applyAlignment="1">
      <alignment horizontal="left" vertical="top" wrapText="1"/>
    </xf>
    <xf numFmtId="0" fontId="16" fillId="0" borderId="28" xfId="0" applyFont="1" applyBorder="1" applyAlignment="1">
      <alignment horizontal="center" vertical="center"/>
    </xf>
    <xf numFmtId="0" fontId="16" fillId="0" borderId="45" xfId="0" applyFont="1" applyBorder="1" applyAlignment="1">
      <alignment horizontal="center" vertical="center"/>
    </xf>
    <xf numFmtId="0" fontId="22" fillId="0" borderId="70" xfId="0" applyFont="1" applyBorder="1" applyAlignment="1">
      <alignment vertical="center" wrapText="1"/>
    </xf>
    <xf numFmtId="0" fontId="22" fillId="0" borderId="71" xfId="0" applyFont="1" applyBorder="1" applyAlignment="1">
      <alignment vertical="center" wrapText="1"/>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6" fillId="0" borderId="26"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32" xfId="0" applyFont="1" applyBorder="1" applyAlignment="1">
      <alignment horizontal="center" vertical="center" wrapText="1"/>
    </xf>
    <xf numFmtId="0" fontId="54" fillId="0" borderId="22" xfId="0" applyFont="1" applyBorder="1" applyAlignment="1">
      <alignment horizontal="left" vertical="top" wrapText="1"/>
    </xf>
    <xf numFmtId="0" fontId="53" fillId="0" borderId="24" xfId="0" applyFont="1" applyBorder="1" applyAlignment="1">
      <alignment horizontal="left" vertical="top" wrapText="1"/>
    </xf>
    <xf numFmtId="0" fontId="53" fillId="0" borderId="23" xfId="0" applyFont="1" applyBorder="1" applyAlignment="1">
      <alignment horizontal="left" vertical="top" wrapText="1"/>
    </xf>
    <xf numFmtId="0" fontId="53" fillId="0" borderId="28" xfId="0" applyFont="1" applyBorder="1" applyAlignment="1">
      <alignment horizontal="left" vertical="top" wrapText="1"/>
    </xf>
    <xf numFmtId="0" fontId="53" fillId="0" borderId="0" xfId="0" applyFont="1" applyAlignment="1">
      <alignment horizontal="left" vertical="top" wrapText="1"/>
    </xf>
    <xf numFmtId="0" fontId="53" fillId="0" borderId="45" xfId="0" applyFont="1" applyBorder="1" applyAlignment="1">
      <alignment horizontal="left" vertical="top" wrapText="1"/>
    </xf>
    <xf numFmtId="0" fontId="53" fillId="0" borderId="29" xfId="0" applyFont="1" applyBorder="1" applyAlignment="1">
      <alignment horizontal="left" vertical="top" wrapText="1"/>
    </xf>
    <xf numFmtId="0" fontId="53" fillId="0" borderId="30" xfId="0" applyFont="1" applyBorder="1" applyAlignment="1">
      <alignment horizontal="left" vertical="top" wrapText="1"/>
    </xf>
    <xf numFmtId="0" fontId="53" fillId="0" borderId="31" xfId="0" applyFont="1" applyBorder="1" applyAlignment="1">
      <alignment horizontal="left" vertical="top" wrapText="1"/>
    </xf>
    <xf numFmtId="0" fontId="12" fillId="0" borderId="14" xfId="0" applyFont="1" applyBorder="1" applyAlignment="1">
      <alignment horizontal="center" vertical="center" wrapText="1"/>
    </xf>
    <xf numFmtId="49" fontId="20" fillId="0" borderId="44" xfId="4" applyNumberFormat="1" applyFont="1" applyBorder="1" applyAlignment="1">
      <alignment horizontal="center" vertical="center" wrapText="1"/>
    </xf>
    <xf numFmtId="49" fontId="20" fillId="0" borderId="13" xfId="4" applyNumberFormat="1" applyFont="1" applyBorder="1" applyAlignment="1">
      <alignment horizontal="center" vertical="center" wrapText="1"/>
    </xf>
    <xf numFmtId="49" fontId="20" fillId="0" borderId="14" xfId="4" applyNumberFormat="1" applyFont="1" applyBorder="1" applyAlignment="1">
      <alignment horizontal="center" vertical="center" wrapText="1"/>
    </xf>
    <xf numFmtId="49" fontId="56" fillId="2" borderId="12" xfId="4" applyNumberFormat="1" applyFont="1" applyFill="1" applyBorder="1" applyAlignment="1">
      <alignment horizontal="center" vertical="center"/>
    </xf>
    <xf numFmtId="49" fontId="56" fillId="2" borderId="13" xfId="4" applyNumberFormat="1" applyFont="1" applyFill="1" applyBorder="1" applyAlignment="1">
      <alignment horizontal="center" vertical="center"/>
    </xf>
    <xf numFmtId="49" fontId="56" fillId="2" borderId="14" xfId="4" applyNumberFormat="1" applyFont="1" applyFill="1" applyBorder="1" applyAlignment="1">
      <alignment horizontal="center" vertical="center"/>
    </xf>
    <xf numFmtId="0" fontId="15" fillId="5" borderId="80" xfId="4" applyFont="1" applyFill="1" applyBorder="1" applyAlignment="1">
      <alignment horizontal="center" vertical="center"/>
    </xf>
    <xf numFmtId="0" fontId="15" fillId="5" borderId="40" xfId="4" applyFont="1" applyFill="1" applyBorder="1" applyAlignment="1">
      <alignment horizontal="center" vertical="center"/>
    </xf>
    <xf numFmtId="0" fontId="15" fillId="5" borderId="82" xfId="4" applyFont="1" applyFill="1" applyBorder="1" applyAlignment="1">
      <alignment horizontal="center" vertical="center"/>
    </xf>
    <xf numFmtId="49" fontId="16" fillId="0" borderId="29" xfId="4" applyNumberFormat="1" applyFont="1" applyBorder="1" applyAlignment="1">
      <alignment horizontal="center" vertical="center" wrapText="1"/>
    </xf>
    <xf numFmtId="49" fontId="16" fillId="0" borderId="30" xfId="4" applyNumberFormat="1" applyFont="1" applyBorder="1" applyAlignment="1">
      <alignment horizontal="center" vertical="center" wrapText="1"/>
    </xf>
    <xf numFmtId="0" fontId="15" fillId="5" borderId="15" xfId="4" applyFont="1" applyFill="1" applyBorder="1" applyAlignment="1">
      <alignment horizontal="center" vertical="center"/>
    </xf>
    <xf numFmtId="0" fontId="15" fillId="5" borderId="0" xfId="4" applyFont="1" applyFill="1" applyBorder="1" applyAlignment="1">
      <alignment horizontal="center" vertical="center"/>
    </xf>
    <xf numFmtId="0" fontId="15" fillId="5" borderId="0" xfId="4" applyFont="1" applyFill="1" applyAlignment="1">
      <alignment horizontal="center" vertical="center"/>
    </xf>
    <xf numFmtId="0" fontId="15" fillId="5" borderId="81" xfId="4" applyFont="1" applyFill="1" applyBorder="1" applyAlignment="1">
      <alignment horizontal="center" vertical="center"/>
    </xf>
    <xf numFmtId="49" fontId="20" fillId="0" borderId="29" xfId="4" applyNumberFormat="1" applyFont="1" applyBorder="1" applyAlignment="1">
      <alignment horizontal="center" vertical="center" wrapText="1"/>
    </xf>
    <xf numFmtId="49" fontId="20" fillId="0" borderId="30" xfId="4" applyNumberFormat="1" applyFont="1" applyBorder="1" applyAlignment="1">
      <alignment horizontal="center" vertical="center" wrapText="1"/>
    </xf>
    <xf numFmtId="49" fontId="20" fillId="0" borderId="84" xfId="4" applyNumberFormat="1" applyFont="1" applyBorder="1" applyAlignment="1">
      <alignment horizontal="center" vertical="center" wrapText="1"/>
    </xf>
    <xf numFmtId="49" fontId="16" fillId="0" borderId="28" xfId="4" applyNumberFormat="1" applyFont="1" applyBorder="1" applyAlignment="1">
      <alignment horizontal="center" vertical="center" wrapText="1"/>
    </xf>
    <xf numFmtId="49" fontId="16" fillId="0" borderId="0" xfId="4" applyNumberFormat="1" applyFont="1" applyAlignment="1">
      <alignment horizontal="center" vertical="center" wrapText="1"/>
    </xf>
    <xf numFmtId="49" fontId="16" fillId="0" borderId="81" xfId="4" applyNumberFormat="1" applyFont="1" applyBorder="1" applyAlignment="1">
      <alignment horizontal="center" vertical="center" wrapText="1"/>
    </xf>
    <xf numFmtId="0" fontId="15" fillId="5" borderId="97" xfId="4" applyFont="1" applyFill="1" applyBorder="1" applyAlignment="1">
      <alignment horizontal="center" vertical="center"/>
    </xf>
    <xf numFmtId="0" fontId="15" fillId="5" borderId="53" xfId="4" applyFont="1" applyFill="1" applyBorder="1" applyAlignment="1">
      <alignment horizontal="center" vertical="center"/>
    </xf>
    <xf numFmtId="0" fontId="15" fillId="5" borderId="92" xfId="4" applyFont="1" applyFill="1" applyBorder="1" applyAlignment="1">
      <alignment horizontal="center" vertical="center"/>
    </xf>
    <xf numFmtId="49" fontId="16" fillId="0" borderId="31" xfId="4" applyNumberFormat="1" applyFont="1" applyBorder="1" applyAlignment="1">
      <alignment horizontal="center" vertical="center" wrapText="1"/>
    </xf>
    <xf numFmtId="49" fontId="22" fillId="0" borderId="12" xfId="4" applyNumberFormat="1" applyFont="1" applyBorder="1" applyAlignment="1">
      <alignment horizontal="center" vertical="center" wrapText="1"/>
    </xf>
    <xf numFmtId="49" fontId="22" fillId="0" borderId="13" xfId="4" applyNumberFormat="1" applyFont="1" applyBorder="1" applyAlignment="1">
      <alignment horizontal="center" vertical="center" wrapText="1"/>
    </xf>
    <xf numFmtId="49" fontId="22" fillId="0" borderId="14" xfId="4" applyNumberFormat="1" applyFont="1" applyBorder="1" applyAlignment="1">
      <alignment horizontal="center" vertical="center" wrapText="1"/>
    </xf>
    <xf numFmtId="49" fontId="16" fillId="3" borderId="22" xfId="4" applyNumberFormat="1" applyFont="1" applyFill="1" applyBorder="1" applyAlignment="1">
      <alignment horizontal="center" vertical="center"/>
    </xf>
    <xf numFmtId="49" fontId="16" fillId="3" borderId="24" xfId="4" applyNumberFormat="1" applyFont="1" applyFill="1" applyBorder="1" applyAlignment="1">
      <alignment horizontal="center" vertical="center"/>
    </xf>
    <xf numFmtId="49" fontId="16" fillId="3" borderId="23" xfId="4" applyNumberFormat="1" applyFont="1" applyFill="1" applyBorder="1" applyAlignment="1">
      <alignment horizontal="center" vertical="center"/>
    </xf>
    <xf numFmtId="49" fontId="16" fillId="3" borderId="29" xfId="4" applyNumberFormat="1" applyFont="1" applyFill="1" applyBorder="1" applyAlignment="1">
      <alignment horizontal="center" vertical="center"/>
    </xf>
    <xf numFmtId="49" fontId="16" fillId="3" borderId="30" xfId="4" applyNumberFormat="1" applyFont="1" applyFill="1" applyBorder="1" applyAlignment="1">
      <alignment horizontal="center" vertical="center"/>
    </xf>
    <xf numFmtId="49" fontId="16" fillId="3" borderId="31" xfId="4" applyNumberFormat="1" applyFont="1" applyFill="1" applyBorder="1" applyAlignment="1">
      <alignment horizontal="center" vertical="center"/>
    </xf>
    <xf numFmtId="49" fontId="16" fillId="0" borderId="49" xfId="4" applyNumberFormat="1" applyFont="1" applyBorder="1" applyAlignment="1">
      <alignment horizontal="center" vertical="center" wrapText="1"/>
    </xf>
    <xf numFmtId="49" fontId="16" fillId="0" borderId="24" xfId="4" applyNumberFormat="1" applyFont="1" applyBorder="1" applyAlignment="1">
      <alignment horizontal="center" vertical="center" wrapText="1"/>
    </xf>
    <xf numFmtId="49" fontId="16" fillId="0" borderId="43" xfId="4" applyNumberFormat="1" applyFont="1" applyBorder="1" applyAlignment="1">
      <alignment horizontal="center" vertical="center" wrapText="1"/>
    </xf>
    <xf numFmtId="49" fontId="16" fillId="0" borderId="86" xfId="4" applyNumberFormat="1" applyFont="1" applyBorder="1" applyAlignment="1">
      <alignment horizontal="center" vertical="center" wrapText="1"/>
    </xf>
    <xf numFmtId="49" fontId="16" fillId="0" borderId="54" xfId="4" applyNumberFormat="1" applyFont="1" applyBorder="1" applyAlignment="1">
      <alignment horizontal="center" vertical="center" wrapText="1"/>
    </xf>
    <xf numFmtId="49" fontId="20" fillId="0" borderId="102" xfId="4" applyNumberFormat="1" applyFont="1" applyBorder="1" applyAlignment="1">
      <alignment horizontal="center" vertical="center" wrapText="1"/>
    </xf>
    <xf numFmtId="49" fontId="20" fillId="0" borderId="42" xfId="4" applyNumberFormat="1" applyFont="1" applyBorder="1" applyAlignment="1">
      <alignment horizontal="center" vertical="center" wrapText="1"/>
    </xf>
    <xf numFmtId="49" fontId="24" fillId="3" borderId="22" xfId="4" applyNumberFormat="1" applyFont="1" applyFill="1" applyBorder="1" applyAlignment="1">
      <alignment horizontal="center" vertical="center" wrapText="1"/>
    </xf>
    <xf numFmtId="49" fontId="24" fillId="3" borderId="29" xfId="4" applyNumberFormat="1" applyFont="1" applyFill="1" applyBorder="1" applyAlignment="1">
      <alignment horizontal="center" vertical="center" wrapText="1"/>
    </xf>
    <xf numFmtId="49" fontId="16" fillId="0" borderId="12" xfId="4" applyNumberFormat="1" applyFont="1" applyBorder="1" applyAlignment="1">
      <alignment horizontal="center" vertical="top" wrapText="1"/>
    </xf>
    <xf numFmtId="49" fontId="16" fillId="0" borderId="13" xfId="4" applyNumberFormat="1" applyFont="1" applyBorder="1" applyAlignment="1">
      <alignment horizontal="center" vertical="top" wrapText="1"/>
    </xf>
    <xf numFmtId="49" fontId="16" fillId="0" borderId="14" xfId="4" applyNumberFormat="1" applyFont="1" applyBorder="1" applyAlignment="1">
      <alignment horizontal="center" vertical="top" wrapText="1"/>
    </xf>
    <xf numFmtId="0" fontId="16" fillId="0" borderId="12" xfId="4" applyFont="1" applyBorder="1" applyAlignment="1">
      <alignment horizontal="center" vertical="center" wrapText="1"/>
    </xf>
    <xf numFmtId="0" fontId="16" fillId="0" borderId="14" xfId="4" applyFont="1" applyBorder="1" applyAlignment="1">
      <alignment horizontal="center" vertical="center" wrapText="1"/>
    </xf>
    <xf numFmtId="0" fontId="16" fillId="0" borderId="24" xfId="4" applyFont="1" applyBorder="1" applyAlignment="1">
      <alignment horizontal="center" vertical="top" wrapText="1"/>
    </xf>
    <xf numFmtId="0" fontId="16" fillId="0" borderId="30" xfId="4" applyFont="1" applyBorder="1" applyAlignment="1">
      <alignment horizontal="center" vertical="top" wrapText="1"/>
    </xf>
    <xf numFmtId="0" fontId="16" fillId="0" borderId="5" xfId="4" applyFont="1" applyBorder="1" applyAlignment="1">
      <alignment horizontal="center" vertical="top" wrapText="1"/>
    </xf>
    <xf numFmtId="0" fontId="16" fillId="0" borderId="6" xfId="4" applyFont="1" applyBorder="1" applyAlignment="1">
      <alignment horizontal="center" vertical="top" wrapText="1"/>
    </xf>
    <xf numFmtId="49" fontId="16" fillId="0" borderId="13" xfId="4" applyNumberFormat="1" applyFont="1" applyBorder="1" applyAlignment="1">
      <alignment horizontal="center" vertical="center" wrapText="1"/>
    </xf>
    <xf numFmtId="49" fontId="16" fillId="0" borderId="14" xfId="4" applyNumberFormat="1" applyFont="1" applyBorder="1" applyAlignment="1">
      <alignment horizontal="center" vertical="center" wrapText="1"/>
    </xf>
    <xf numFmtId="49" fontId="16" fillId="0" borderId="22" xfId="4" applyNumberFormat="1" applyFont="1" applyBorder="1" applyAlignment="1">
      <alignment horizontal="center" vertical="center" wrapText="1"/>
    </xf>
    <xf numFmtId="49" fontId="16" fillId="0" borderId="23" xfId="4" applyNumberFormat="1" applyFont="1" applyBorder="1" applyAlignment="1">
      <alignment horizontal="center" vertical="center" wrapText="1"/>
    </xf>
    <xf numFmtId="49" fontId="16" fillId="0" borderId="12" xfId="4" applyNumberFormat="1" applyFont="1" applyBorder="1" applyAlignment="1">
      <alignment horizontal="center" vertical="center" wrapText="1"/>
    </xf>
    <xf numFmtId="0" fontId="16" fillId="0" borderId="22" xfId="4" applyFont="1" applyBorder="1" applyAlignment="1">
      <alignment horizontal="center" vertical="top" wrapText="1"/>
    </xf>
    <xf numFmtId="0" fontId="16" fillId="0" borderId="29" xfId="4" applyFont="1" applyBorder="1" applyAlignment="1">
      <alignment horizontal="center" vertical="top"/>
    </xf>
    <xf numFmtId="0" fontId="16" fillId="0" borderId="12" xfId="4" applyFont="1" applyBorder="1" applyAlignment="1">
      <alignment horizontal="center" vertical="center"/>
    </xf>
    <xf numFmtId="0" fontId="16" fillId="0" borderId="13" xfId="4" applyFont="1" applyBorder="1" applyAlignment="1">
      <alignment horizontal="center" vertical="center"/>
    </xf>
    <xf numFmtId="0" fontId="16" fillId="0" borderId="14" xfId="4" applyFont="1" applyBorder="1" applyAlignment="1">
      <alignment horizontal="center" vertical="center"/>
    </xf>
    <xf numFmtId="0" fontId="16" fillId="0" borderId="12" xfId="4" applyFont="1" applyBorder="1" applyAlignment="1">
      <alignment horizontal="center" vertical="top"/>
    </xf>
    <xf numFmtId="0" fontId="16" fillId="0" borderId="13" xfId="4" applyFont="1" applyBorder="1" applyAlignment="1">
      <alignment horizontal="center" vertical="top"/>
    </xf>
    <xf numFmtId="0" fontId="0" fillId="0" borderId="14" xfId="0" applyBorder="1" applyAlignment="1">
      <alignment horizontal="center" vertical="top"/>
    </xf>
    <xf numFmtId="0" fontId="56" fillId="0" borderId="12" xfId="4" applyFont="1" applyBorder="1" applyAlignment="1">
      <alignment horizontal="center" vertical="center" wrapText="1"/>
    </xf>
    <xf numFmtId="0" fontId="56" fillId="0" borderId="14" xfId="4" applyFont="1" applyBorder="1" applyAlignment="1">
      <alignment horizontal="center" vertical="center" wrapText="1"/>
    </xf>
    <xf numFmtId="0" fontId="56" fillId="0" borderId="5" xfId="4" applyFont="1" applyBorder="1" applyAlignment="1">
      <alignment horizontal="center" vertical="top" wrapText="1"/>
    </xf>
    <xf numFmtId="0" fontId="56" fillId="0" borderId="6" xfId="4" applyFont="1" applyBorder="1" applyAlignment="1">
      <alignment horizontal="center" vertical="top" wrapText="1"/>
    </xf>
    <xf numFmtId="49" fontId="22" fillId="3" borderId="22" xfId="4" applyNumberFormat="1" applyFont="1" applyFill="1" applyBorder="1" applyAlignment="1">
      <alignment horizontal="center" vertical="center" wrapText="1"/>
    </xf>
    <xf numFmtId="49" fontId="22" fillId="3" borderId="23" xfId="4" applyNumberFormat="1" applyFont="1" applyFill="1" applyBorder="1" applyAlignment="1">
      <alignment horizontal="center" vertical="center" wrapText="1"/>
    </xf>
    <xf numFmtId="49" fontId="22" fillId="3" borderId="29" xfId="4" applyNumberFormat="1" applyFont="1" applyFill="1" applyBorder="1" applyAlignment="1">
      <alignment horizontal="center" vertical="center" wrapText="1"/>
    </xf>
    <xf numFmtId="49" fontId="22" fillId="3" borderId="31" xfId="4" applyNumberFormat="1" applyFont="1" applyFill="1" applyBorder="1" applyAlignment="1">
      <alignment horizontal="center" vertical="center" wrapText="1"/>
    </xf>
    <xf numFmtId="49" fontId="16" fillId="3" borderId="24" xfId="4" applyNumberFormat="1" applyFont="1" applyFill="1" applyBorder="1" applyAlignment="1">
      <alignment horizontal="center" vertical="center" wrapText="1"/>
    </xf>
    <xf numFmtId="49" fontId="16" fillId="3" borderId="83" xfId="4" applyNumberFormat="1" applyFont="1" applyFill="1" applyBorder="1" applyAlignment="1">
      <alignment horizontal="center" vertical="center" wrapText="1"/>
    </xf>
    <xf numFmtId="49" fontId="16" fillId="3" borderId="30" xfId="4" applyNumberFormat="1" applyFont="1" applyFill="1" applyBorder="1" applyAlignment="1">
      <alignment horizontal="center" vertical="center" wrapText="1"/>
    </xf>
    <xf numFmtId="49" fontId="16" fillId="3" borderId="84" xfId="4" applyNumberFormat="1" applyFont="1" applyFill="1" applyBorder="1" applyAlignment="1">
      <alignment horizontal="center" vertical="center" wrapText="1"/>
    </xf>
    <xf numFmtId="49" fontId="16" fillId="0" borderId="15" xfId="4" applyNumberFormat="1" applyFont="1" applyBorder="1" applyAlignment="1">
      <alignment horizontal="center" vertical="center" wrapText="1"/>
    </xf>
    <xf numFmtId="49" fontId="16" fillId="3" borderId="23" xfId="4" applyNumberFormat="1" applyFont="1" applyFill="1" applyBorder="1" applyAlignment="1">
      <alignment horizontal="center" vertical="center" wrapText="1"/>
    </xf>
    <xf numFmtId="49" fontId="16" fillId="3" borderId="31" xfId="4" applyNumberFormat="1" applyFont="1" applyFill="1" applyBorder="1" applyAlignment="1">
      <alignment horizontal="center" vertical="center" wrapText="1"/>
    </xf>
    <xf numFmtId="49" fontId="16" fillId="3" borderId="22" xfId="4" applyNumberFormat="1" applyFont="1" applyFill="1" applyBorder="1" applyAlignment="1">
      <alignment horizontal="center" vertical="center" wrapText="1"/>
    </xf>
    <xf numFmtId="49" fontId="16" fillId="3" borderId="29" xfId="4" applyNumberFormat="1" applyFont="1" applyFill="1" applyBorder="1" applyAlignment="1">
      <alignment horizontal="center" vertical="center" wrapText="1"/>
    </xf>
    <xf numFmtId="49" fontId="20" fillId="0" borderId="12" xfId="4" applyNumberFormat="1" applyFont="1" applyBorder="1" applyAlignment="1">
      <alignment horizontal="center" vertical="center" wrapText="1"/>
    </xf>
    <xf numFmtId="49" fontId="16" fillId="0" borderId="49" xfId="4" applyNumberFormat="1" applyFont="1" applyBorder="1" applyAlignment="1">
      <alignment horizontal="center" vertical="center" wrapText="1" shrinkToFit="1"/>
    </xf>
    <xf numFmtId="49" fontId="16" fillId="0" borderId="24" xfId="4" applyNumberFormat="1" applyFont="1" applyBorder="1" applyAlignment="1">
      <alignment horizontal="center" vertical="center" wrapText="1" shrinkToFit="1"/>
    </xf>
    <xf numFmtId="49" fontId="16" fillId="0" borderId="43" xfId="4" applyNumberFormat="1" applyFont="1" applyBorder="1" applyAlignment="1">
      <alignment horizontal="center" vertical="center" wrapText="1" shrinkToFit="1"/>
    </xf>
    <xf numFmtId="49" fontId="16" fillId="0" borderId="86" xfId="4" applyNumberFormat="1" applyFont="1" applyBorder="1" applyAlignment="1">
      <alignment horizontal="center" vertical="center" wrapText="1" shrinkToFit="1"/>
    </xf>
    <xf numFmtId="49" fontId="16" fillId="0" borderId="30" xfId="4" applyNumberFormat="1" applyFont="1" applyBorder="1" applyAlignment="1">
      <alignment horizontal="center" vertical="center" wrapText="1" shrinkToFit="1"/>
    </xf>
    <xf numFmtId="49" fontId="16" fillId="0" borderId="54" xfId="4" applyNumberFormat="1" applyFont="1" applyBorder="1" applyAlignment="1">
      <alignment horizontal="center" vertical="center" wrapText="1" shrinkToFit="1"/>
    </xf>
    <xf numFmtId="0" fontId="14" fillId="4" borderId="0" xfId="4" applyFont="1" applyFill="1" applyAlignment="1">
      <alignment horizontal="center" vertical="center"/>
    </xf>
    <xf numFmtId="0" fontId="14" fillId="9" borderId="0" xfId="4" applyFont="1" applyFill="1" applyAlignment="1">
      <alignment horizontal="left" vertical="center"/>
    </xf>
    <xf numFmtId="49" fontId="52" fillId="3" borderId="24" xfId="4" applyNumberFormat="1" applyFont="1" applyFill="1" applyBorder="1" applyAlignment="1">
      <alignment horizontal="center" vertical="center" wrapText="1"/>
    </xf>
    <xf numFmtId="49" fontId="52" fillId="3" borderId="30" xfId="4" applyNumberFormat="1" applyFont="1" applyFill="1" applyBorder="1" applyAlignment="1">
      <alignment horizontal="center" vertical="center" wrapText="1"/>
    </xf>
    <xf numFmtId="49" fontId="23" fillId="3" borderId="22" xfId="4" applyNumberFormat="1" applyFont="1" applyFill="1" applyBorder="1" applyAlignment="1">
      <alignment horizontal="center" vertical="center" wrapText="1"/>
    </xf>
    <xf numFmtId="49" fontId="23" fillId="3" borderId="24" xfId="4" applyNumberFormat="1" applyFont="1" applyFill="1" applyBorder="1" applyAlignment="1">
      <alignment horizontal="center" vertical="center" wrapText="1"/>
    </xf>
    <xf numFmtId="49" fontId="23" fillId="3" borderId="23" xfId="4" applyNumberFormat="1" applyFont="1" applyFill="1" applyBorder="1" applyAlignment="1">
      <alignment horizontal="center" vertical="center" wrapText="1"/>
    </xf>
    <xf numFmtId="49" fontId="23" fillId="3" borderId="29" xfId="4" applyNumberFormat="1" applyFont="1" applyFill="1" applyBorder="1" applyAlignment="1">
      <alignment horizontal="center" vertical="center" wrapText="1"/>
    </xf>
    <xf numFmtId="49" fontId="23" fillId="3" borderId="30" xfId="4" applyNumberFormat="1" applyFont="1" applyFill="1" applyBorder="1" applyAlignment="1">
      <alignment horizontal="center" vertical="center" wrapText="1"/>
    </xf>
    <xf numFmtId="49" fontId="23" fillId="3" borderId="31" xfId="4" applyNumberFormat="1" applyFont="1" applyFill="1" applyBorder="1" applyAlignment="1">
      <alignment horizontal="center" vertical="center" wrapText="1"/>
    </xf>
    <xf numFmtId="0" fontId="15" fillId="5" borderId="91" xfId="4" applyFont="1" applyFill="1" applyBorder="1" applyAlignment="1">
      <alignment horizontal="center" vertical="center"/>
    </xf>
    <xf numFmtId="49" fontId="52" fillId="3" borderId="22" xfId="4" applyNumberFormat="1" applyFont="1" applyFill="1" applyBorder="1" applyAlignment="1">
      <alignment horizontal="center" vertical="center" wrapText="1"/>
    </xf>
    <xf numFmtId="49" fontId="52" fillId="3" borderId="29" xfId="4" applyNumberFormat="1" applyFont="1" applyFill="1" applyBorder="1" applyAlignment="1">
      <alignment horizontal="center" vertical="center" wrapText="1"/>
    </xf>
    <xf numFmtId="49" fontId="24" fillId="3" borderId="5" xfId="4" applyNumberFormat="1" applyFont="1" applyFill="1" applyBorder="1" applyAlignment="1">
      <alignment horizontal="center" vertical="center" wrapText="1"/>
    </xf>
    <xf numFmtId="49" fontId="24" fillId="3" borderId="6" xfId="4" applyNumberFormat="1" applyFont="1" applyFill="1" applyBorder="1" applyAlignment="1">
      <alignment horizontal="center" vertical="center" wrapText="1"/>
    </xf>
    <xf numFmtId="49" fontId="22" fillId="3" borderId="24" xfId="4" applyNumberFormat="1" applyFont="1" applyFill="1" applyBorder="1" applyAlignment="1">
      <alignment horizontal="center" vertical="center" wrapText="1"/>
    </xf>
    <xf numFmtId="49" fontId="22" fillId="3" borderId="30" xfId="4" applyNumberFormat="1" applyFont="1" applyFill="1" applyBorder="1" applyAlignment="1">
      <alignment horizontal="center" vertical="center" wrapText="1"/>
    </xf>
    <xf numFmtId="0" fontId="16" fillId="0" borderId="22" xfId="4" applyFont="1" applyBorder="1" applyAlignment="1">
      <alignment horizontal="center" vertical="center" wrapText="1"/>
    </xf>
    <xf numFmtId="0" fontId="16" fillId="0" borderId="23" xfId="4" applyFont="1" applyBorder="1" applyAlignment="1">
      <alignment horizontal="center" vertical="center" wrapText="1"/>
    </xf>
    <xf numFmtId="0" fontId="16" fillId="0" borderId="28" xfId="4" applyFont="1" applyBorder="1" applyAlignment="1">
      <alignment horizontal="center" vertical="center" wrapText="1"/>
    </xf>
    <xf numFmtId="0" fontId="16" fillId="0" borderId="45" xfId="4" applyFont="1" applyBorder="1" applyAlignment="1">
      <alignment horizontal="center" vertical="center" wrapText="1"/>
    </xf>
    <xf numFmtId="49" fontId="16" fillId="0" borderId="13" xfId="4" applyNumberFormat="1" applyFont="1" applyBorder="1" applyAlignment="1">
      <alignment horizontal="center" vertical="center" shrinkToFit="1"/>
    </xf>
    <xf numFmtId="49" fontId="16" fillId="0" borderId="14" xfId="4" applyNumberFormat="1" applyFont="1" applyBorder="1" applyAlignment="1">
      <alignment horizontal="center" vertical="center" shrinkToFit="1"/>
    </xf>
    <xf numFmtId="0" fontId="16" fillId="0" borderId="22" xfId="4" applyFont="1" applyBorder="1" applyAlignment="1">
      <alignment horizontal="center" vertical="center"/>
    </xf>
    <xf numFmtId="0" fontId="16" fillId="0" borderId="24" xfId="4" applyFont="1" applyBorder="1" applyAlignment="1">
      <alignment horizontal="center" vertical="center"/>
    </xf>
    <xf numFmtId="0" fontId="16" fillId="13" borderId="22" xfId="4" applyFont="1" applyFill="1" applyBorder="1" applyAlignment="1">
      <alignment horizontal="center" vertical="top" wrapText="1"/>
    </xf>
    <xf numFmtId="0" fontId="16" fillId="13" borderId="6" xfId="4" applyFont="1" applyFill="1" applyBorder="1" applyAlignment="1">
      <alignment horizontal="center" vertical="top" wrapText="1"/>
    </xf>
    <xf numFmtId="49" fontId="16" fillId="2" borderId="12" xfId="4" applyNumberFormat="1" applyFont="1" applyFill="1" applyBorder="1" applyAlignment="1">
      <alignment horizontal="center" vertical="center"/>
    </xf>
    <xf numFmtId="49" fontId="16" fillId="2" borderId="13" xfId="4" applyNumberFormat="1" applyFont="1" applyFill="1" applyBorder="1" applyAlignment="1">
      <alignment horizontal="center" vertical="center"/>
    </xf>
  </cellXfs>
  <cellStyles count="5">
    <cellStyle name="桁区切り" xfId="2" builtinId="6"/>
    <cellStyle name="標準" xfId="0" builtinId="0"/>
    <cellStyle name="標準 2" xfId="1" xr:uid="{00000000-0005-0000-0000-000003000000}"/>
    <cellStyle name="標準 3 2 2" xfId="3" xr:uid="{00000000-0005-0000-0000-000004000000}"/>
    <cellStyle name="標準 6" xfId="4" xr:uid="{00000000-0005-0000-0000-000005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FFCCFF"/>
      <color rgb="FFCCCCFF"/>
      <color rgb="FF00FF00"/>
      <color rgb="FF66FF33"/>
      <color rgb="FF6600FF"/>
      <color rgb="FFCCFF99"/>
      <color rgb="FFCCFFFF"/>
      <color rgb="FFCCFFCC"/>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800101</xdr:colOff>
      <xdr:row>12</xdr:row>
      <xdr:rowOff>9525</xdr:rowOff>
    </xdr:from>
    <xdr:to>
      <xdr:col>3</xdr:col>
      <xdr:colOff>276226</xdr:colOff>
      <xdr:row>15</xdr:row>
      <xdr:rowOff>133350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800101" y="6915150"/>
          <a:ext cx="2362200" cy="83820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国使用シート</a:t>
          </a:r>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100">
            <a:solidFill>
              <a:sysClr val="windowText" lastClr="000000"/>
            </a:solidFill>
          </a:endParaRPr>
        </a:p>
        <a:p>
          <a:pPr algn="ctr"/>
          <a:r>
            <a:rPr kumimoji="1" lang="ja-JP" altLang="en-US" sz="1100" b="1">
              <a:solidFill>
                <a:srgbClr val="C00000"/>
              </a:solidFill>
              <a:latin typeface="ＭＳ ゴシック" panose="020B0609070205080204" pitchFamily="49" charset="-128"/>
              <a:ea typeface="ＭＳ ゴシック" panose="020B0609070205080204" pitchFamily="49" charset="-128"/>
            </a:rPr>
            <a:t>削除しないでください。</a:t>
          </a:r>
          <a:endParaRPr kumimoji="1" lang="ja-JP" altLang="en-US"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MUJO/Desktop/30&#24180;&#24230;&#12288;&#20132;&#20184;&#30906;&#23450;/&#12467;&#12500;&#12540;R&#20803;.5.29&#21307;&#30274;&#20445;&#38522;&#32773;&#12510;&#12473;&#12479;&#125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協会・組合・共済・土木"/>
      <sheetName val="協会けんぽ"/>
      <sheetName val="船員保険"/>
      <sheetName val="日雇特例"/>
      <sheetName val="共済組合"/>
      <sheetName val="健保組合"/>
      <sheetName val="都道府県国保"/>
      <sheetName val="全国土木建築国保"/>
      <sheetName val="国保組合"/>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33"/>
  <sheetViews>
    <sheetView showGridLines="0" view="pageBreakPreview" zoomScaleNormal="100" zoomScaleSheetLayoutView="100" workbookViewId="0">
      <selection sqref="A1:H1"/>
    </sheetView>
  </sheetViews>
  <sheetFormatPr defaultRowHeight="18.75" x14ac:dyDescent="0.4"/>
  <cols>
    <col min="1" max="1" width="5.125" bestFit="1" customWidth="1"/>
    <col min="2" max="3" width="3.625" customWidth="1"/>
    <col min="4" max="4" width="24.875" customWidth="1"/>
    <col min="5" max="5" width="15.625" customWidth="1"/>
    <col min="6" max="7" width="3.625" customWidth="1"/>
    <col min="8" max="8" width="18.75" customWidth="1"/>
    <col min="9" max="17" width="3.625" customWidth="1"/>
  </cols>
  <sheetData>
    <row r="1" spans="1:8" ht="46.5" customHeight="1" thickBot="1" x14ac:dyDescent="0.45">
      <c r="A1" s="241" t="s">
        <v>0</v>
      </c>
      <c r="B1" s="242"/>
      <c r="C1" s="242"/>
      <c r="D1" s="242"/>
      <c r="E1" s="242"/>
      <c r="F1" s="242"/>
      <c r="G1" s="242"/>
      <c r="H1" s="243"/>
    </row>
    <row r="2" spans="1:8" ht="36.75" customHeight="1" thickTop="1" x14ac:dyDescent="0.4">
      <c r="A2" s="253" t="s">
        <v>1</v>
      </c>
      <c r="B2" s="254"/>
      <c r="C2" s="254"/>
      <c r="D2" s="254"/>
      <c r="E2" s="254"/>
      <c r="F2" s="254"/>
      <c r="G2" s="254"/>
      <c r="H2" s="255"/>
    </row>
    <row r="3" spans="1:8" ht="21" customHeight="1" x14ac:dyDescent="0.4">
      <c r="A3" s="109">
        <v>-1</v>
      </c>
      <c r="B3" s="244" t="s">
        <v>2</v>
      </c>
      <c r="C3" s="244"/>
      <c r="D3" s="244"/>
      <c r="E3" s="244"/>
      <c r="F3" s="244"/>
      <c r="G3" s="244"/>
      <c r="H3" s="245"/>
    </row>
    <row r="4" spans="1:8" ht="40.5" customHeight="1" x14ac:dyDescent="0.4">
      <c r="A4" s="4"/>
      <c r="B4" s="5" t="s">
        <v>3</v>
      </c>
      <c r="C4" s="247" t="s">
        <v>4</v>
      </c>
      <c r="D4" s="247"/>
      <c r="E4" s="247"/>
      <c r="F4" s="247"/>
      <c r="G4" s="247"/>
      <c r="H4" s="248"/>
    </row>
    <row r="5" spans="1:8" x14ac:dyDescent="0.4">
      <c r="A5" s="4"/>
      <c r="B5" s="5" t="s">
        <v>5</v>
      </c>
      <c r="C5" s="246" t="s">
        <v>6</v>
      </c>
      <c r="D5" s="247"/>
      <c r="E5" s="247"/>
      <c r="F5" s="247"/>
      <c r="G5" s="247"/>
      <c r="H5" s="248"/>
    </row>
    <row r="6" spans="1:8" ht="156.75" customHeight="1" x14ac:dyDescent="0.4">
      <c r="A6" s="4"/>
      <c r="B6" s="5"/>
      <c r="C6" s="249" t="s">
        <v>7</v>
      </c>
      <c r="D6" s="249"/>
      <c r="E6" s="249"/>
      <c r="F6" s="249"/>
      <c r="G6" s="249"/>
      <c r="H6" s="250"/>
    </row>
    <row r="7" spans="1:8" x14ac:dyDescent="0.4">
      <c r="A7" s="4"/>
      <c r="B7" s="5" t="s">
        <v>8</v>
      </c>
      <c r="C7" s="247" t="s">
        <v>9</v>
      </c>
      <c r="D7" s="247"/>
      <c r="E7" s="247"/>
      <c r="F7" s="247"/>
      <c r="G7" s="247"/>
      <c r="H7" s="248"/>
    </row>
    <row r="8" spans="1:8" ht="29.25" customHeight="1" x14ac:dyDescent="0.4">
      <c r="A8" s="4"/>
      <c r="B8" s="5"/>
      <c r="C8" s="251" t="s">
        <v>10</v>
      </c>
      <c r="D8" s="251"/>
      <c r="E8" s="251"/>
      <c r="F8" s="251"/>
      <c r="G8" s="251"/>
      <c r="H8" s="252"/>
    </row>
    <row r="9" spans="1:8" ht="186" customHeight="1" x14ac:dyDescent="0.4">
      <c r="A9" s="6"/>
      <c r="B9" s="5" t="s">
        <v>11</v>
      </c>
      <c r="C9" s="247" t="s">
        <v>12</v>
      </c>
      <c r="D9" s="247"/>
      <c r="E9" s="247"/>
      <c r="F9" s="247"/>
      <c r="G9" s="247"/>
      <c r="H9" s="248"/>
    </row>
    <row r="10" spans="1:8" x14ac:dyDescent="0.4">
      <c r="A10" s="4"/>
      <c r="B10" s="5" t="s">
        <v>13</v>
      </c>
      <c r="C10" s="251" t="s">
        <v>14</v>
      </c>
      <c r="D10" s="251"/>
      <c r="E10" s="251"/>
      <c r="F10" s="251"/>
      <c r="G10" s="251"/>
      <c r="H10" s="252"/>
    </row>
    <row r="11" spans="1:8" ht="24" x14ac:dyDescent="0.4">
      <c r="A11" s="110">
        <v>-2</v>
      </c>
      <c r="B11" s="266" t="s">
        <v>15</v>
      </c>
      <c r="C11" s="266"/>
      <c r="D11" s="266"/>
      <c r="E11" s="266"/>
      <c r="F11" s="266"/>
      <c r="G11" s="266"/>
      <c r="H11" s="267"/>
    </row>
    <row r="12" spans="1:8" ht="60" customHeight="1" x14ac:dyDescent="0.4">
      <c r="A12" s="4"/>
      <c r="B12" s="258" t="s">
        <v>16</v>
      </c>
      <c r="C12" s="258"/>
      <c r="D12" s="258"/>
      <c r="E12" s="258"/>
      <c r="F12" s="258"/>
      <c r="G12" s="258"/>
      <c r="H12" s="259"/>
    </row>
    <row r="13" spans="1:8" ht="37.5" customHeight="1" x14ac:dyDescent="0.4">
      <c r="A13" s="109">
        <v>-3</v>
      </c>
      <c r="B13" s="244" t="s">
        <v>17</v>
      </c>
      <c r="C13" s="244"/>
      <c r="D13" s="244"/>
      <c r="E13" s="244"/>
      <c r="F13" s="244"/>
      <c r="G13" s="244"/>
      <c r="H13" s="245"/>
    </row>
    <row r="14" spans="1:8" ht="38.25" customHeight="1" x14ac:dyDescent="0.4">
      <c r="A14" s="4"/>
      <c r="B14" s="5" t="s">
        <v>3</v>
      </c>
      <c r="C14" s="268" t="s">
        <v>18</v>
      </c>
      <c r="D14" s="268"/>
      <c r="E14" s="268"/>
      <c r="F14" s="268"/>
      <c r="G14" s="268"/>
      <c r="H14" s="269"/>
    </row>
    <row r="15" spans="1:8" ht="29.25" customHeight="1" x14ac:dyDescent="0.4">
      <c r="A15" s="4"/>
      <c r="B15" s="5" t="s">
        <v>5</v>
      </c>
      <c r="C15" s="256" t="s">
        <v>19</v>
      </c>
      <c r="D15" s="256"/>
      <c r="E15" s="256"/>
      <c r="F15" s="256"/>
      <c r="G15" s="256"/>
      <c r="H15" s="257"/>
    </row>
    <row r="16" spans="1:8" ht="31.5" customHeight="1" x14ac:dyDescent="0.4">
      <c r="A16" s="109">
        <v>-4</v>
      </c>
      <c r="B16" s="260" t="s">
        <v>20</v>
      </c>
      <c r="C16" s="260"/>
      <c r="D16" s="260"/>
      <c r="E16" s="260"/>
      <c r="F16" s="260"/>
      <c r="G16" s="260"/>
      <c r="H16" s="261"/>
    </row>
    <row r="17" spans="1:8" ht="41.1" customHeight="1" x14ac:dyDescent="0.4">
      <c r="A17" s="111">
        <v>-5</v>
      </c>
      <c r="B17" s="262" t="s">
        <v>21</v>
      </c>
      <c r="C17" s="262"/>
      <c r="D17" s="262"/>
      <c r="E17" s="262"/>
      <c r="F17" s="262"/>
      <c r="G17" s="262"/>
      <c r="H17" s="263"/>
    </row>
    <row r="18" spans="1:8" ht="41.1" customHeight="1" x14ac:dyDescent="0.4">
      <c r="A18" s="6"/>
      <c r="B18" s="262"/>
      <c r="C18" s="262"/>
      <c r="D18" s="262"/>
      <c r="E18" s="262"/>
      <c r="F18" s="262"/>
      <c r="G18" s="262"/>
      <c r="H18" s="263"/>
    </row>
    <row r="19" spans="1:8" ht="41.1" customHeight="1" thickBot="1" x14ac:dyDescent="0.45">
      <c r="A19" s="7"/>
      <c r="B19" s="264"/>
      <c r="C19" s="264"/>
      <c r="D19" s="264"/>
      <c r="E19" s="264"/>
      <c r="F19" s="264"/>
      <c r="G19" s="264"/>
      <c r="H19" s="265"/>
    </row>
    <row r="20" spans="1:8" ht="21" customHeight="1" x14ac:dyDescent="0.4">
      <c r="A20" s="2"/>
      <c r="B20" s="1"/>
    </row>
    <row r="21" spans="1:8" ht="21" customHeight="1" x14ac:dyDescent="0.4">
      <c r="A21" s="3"/>
      <c r="B21" s="1"/>
    </row>
    <row r="22" spans="1:8" ht="21" customHeight="1" x14ac:dyDescent="0.4">
      <c r="B22" s="1"/>
    </row>
    <row r="23" spans="1:8" ht="21" customHeight="1" x14ac:dyDescent="0.4">
      <c r="B23" s="1"/>
    </row>
    <row r="24" spans="1:8" ht="21" customHeight="1" x14ac:dyDescent="0.4">
      <c r="B24" s="1"/>
    </row>
    <row r="25" spans="1:8" ht="21" customHeight="1" x14ac:dyDescent="0.4"/>
    <row r="26" spans="1:8" ht="21" customHeight="1" x14ac:dyDescent="0.4"/>
    <row r="27" spans="1:8" ht="21" customHeight="1" x14ac:dyDescent="0.4"/>
    <row r="28" spans="1:8" ht="21" customHeight="1" x14ac:dyDescent="0.4"/>
    <row r="29" spans="1:8" ht="21" customHeight="1" x14ac:dyDescent="0.4"/>
    <row r="30" spans="1:8" ht="21" customHeight="1" x14ac:dyDescent="0.4"/>
    <row r="31" spans="1:8" ht="21" customHeight="1" x14ac:dyDescent="0.4"/>
    <row r="32" spans="1:8" ht="21" customHeight="1" x14ac:dyDescent="0.4"/>
    <row r="33" ht="21" customHeight="1" x14ac:dyDescent="0.4"/>
  </sheetData>
  <mergeCells count="17">
    <mergeCell ref="C15:H15"/>
    <mergeCell ref="B12:H12"/>
    <mergeCell ref="C4:H4"/>
    <mergeCell ref="B16:H16"/>
    <mergeCell ref="B17:H19"/>
    <mergeCell ref="C10:H10"/>
    <mergeCell ref="B11:H11"/>
    <mergeCell ref="B13:H13"/>
    <mergeCell ref="C14:H14"/>
    <mergeCell ref="A1:H1"/>
    <mergeCell ref="B3:H3"/>
    <mergeCell ref="C5:H5"/>
    <mergeCell ref="C7:H7"/>
    <mergeCell ref="C9:H9"/>
    <mergeCell ref="C6:H6"/>
    <mergeCell ref="C8:H8"/>
    <mergeCell ref="A2:H2"/>
  </mergeCells>
  <phoneticPr fontId="1"/>
  <printOptions horizontalCentered="1"/>
  <pageMargins left="0.70866141732283472" right="0.70866141732283472" top="0.74803149606299213" bottom="0.74803149606299213"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sheetPr>
  <dimension ref="A1:AI458"/>
  <sheetViews>
    <sheetView showGridLines="0" tabSelected="1" view="pageBreakPreview" zoomScaleNormal="100" zoomScaleSheetLayoutView="100" workbookViewId="0">
      <selection activeCell="S5" sqref="S5"/>
    </sheetView>
  </sheetViews>
  <sheetFormatPr defaultRowHeight="18.75" x14ac:dyDescent="0.4"/>
  <cols>
    <col min="1" max="1" width="5.625" style="82" customWidth="1"/>
    <col min="2" max="12" width="3.625" customWidth="1"/>
    <col min="13" max="13" width="6.875" customWidth="1"/>
    <col min="14" max="14" width="7.75" customWidth="1"/>
    <col min="15" max="15" width="18.625" customWidth="1"/>
    <col min="16" max="16" width="22.625" customWidth="1"/>
    <col min="17" max="17" width="3.625" customWidth="1"/>
    <col min="18" max="19" width="5.625" customWidth="1"/>
    <col min="20" max="20" width="11.75" customWidth="1"/>
  </cols>
  <sheetData>
    <row r="1" spans="1:21" ht="21" customHeight="1" thickBot="1" x14ac:dyDescent="0.45">
      <c r="B1" s="403" t="s">
        <v>22</v>
      </c>
      <c r="C1" s="403"/>
      <c r="D1" s="403"/>
      <c r="E1" s="403"/>
      <c r="F1" s="403"/>
      <c r="G1" s="403"/>
      <c r="H1" s="403"/>
      <c r="I1" s="403"/>
      <c r="J1" s="83"/>
      <c r="K1" s="83"/>
      <c r="L1" s="83"/>
      <c r="M1" s="83"/>
      <c r="N1" s="83"/>
      <c r="O1" s="83"/>
      <c r="P1" s="83"/>
      <c r="R1" s="10"/>
      <c r="S1" s="84" t="str">
        <f>IF(COUNTIF(T:T,"×")&gt;0,"ＮＧ","ＯＫ")</f>
        <v>ＮＧ</v>
      </c>
      <c r="T1" s="85" t="s">
        <v>23</v>
      </c>
    </row>
    <row r="2" spans="1:21" ht="21" customHeight="1" x14ac:dyDescent="0.4">
      <c r="B2" s="83"/>
      <c r="C2" s="83"/>
      <c r="D2" s="83"/>
      <c r="E2" s="83"/>
      <c r="F2" s="83"/>
      <c r="G2" s="83"/>
      <c r="H2" s="83"/>
      <c r="I2" s="83"/>
      <c r="J2" s="83"/>
      <c r="K2" s="407" t="s">
        <v>24</v>
      </c>
      <c r="L2" s="408"/>
      <c r="M2" s="408"/>
      <c r="N2" s="408"/>
      <c r="O2" s="409"/>
      <c r="P2" s="80"/>
      <c r="R2" s="86" t="s">
        <v>25</v>
      </c>
    </row>
    <row r="3" spans="1:21" ht="42" customHeight="1" x14ac:dyDescent="0.4">
      <c r="B3" s="83"/>
      <c r="C3" s="83"/>
      <c r="D3" s="83"/>
      <c r="E3" s="83"/>
      <c r="F3" s="83"/>
      <c r="G3" s="83"/>
      <c r="H3" s="83"/>
      <c r="I3" s="83"/>
      <c r="J3" s="83"/>
      <c r="K3" s="405" t="s">
        <v>26</v>
      </c>
      <c r="L3" s="406"/>
      <c r="M3" s="406"/>
      <c r="N3" s="406"/>
      <c r="O3" s="406"/>
      <c r="P3" s="81"/>
      <c r="R3" s="10"/>
      <c r="T3" s="87" t="str">
        <f>IF(OR(P2="",P2="都道府県コード"),"×","")</f>
        <v>×</v>
      </c>
      <c r="U3" t="s">
        <v>27</v>
      </c>
    </row>
    <row r="4" spans="1:21" ht="21" customHeight="1" x14ac:dyDescent="0.4">
      <c r="A4" s="82" t="s">
        <v>28</v>
      </c>
      <c r="B4" s="83"/>
      <c r="C4" s="83"/>
      <c r="D4" s="83"/>
      <c r="E4" s="83"/>
      <c r="F4" s="83"/>
      <c r="G4" s="83"/>
      <c r="H4" s="83"/>
      <c r="I4" s="83"/>
      <c r="J4" s="83"/>
      <c r="K4" s="83"/>
      <c r="L4" s="83"/>
      <c r="M4" s="83"/>
      <c r="N4" s="83"/>
      <c r="O4" s="83"/>
      <c r="P4" s="83"/>
      <c r="T4" s="87" t="str">
        <f>IF(SUM(P3)=0,"×","")</f>
        <v>×</v>
      </c>
      <c r="U4" t="s">
        <v>29</v>
      </c>
    </row>
    <row r="5" spans="1:21" ht="21" customHeight="1" x14ac:dyDescent="0.4">
      <c r="A5" s="82" t="s">
        <v>30</v>
      </c>
      <c r="B5" s="404" t="s">
        <v>31</v>
      </c>
      <c r="C5" s="404"/>
      <c r="D5" s="404"/>
      <c r="E5" s="404"/>
      <c r="F5" s="404"/>
      <c r="G5" s="404"/>
      <c r="H5" s="404"/>
      <c r="I5" s="404"/>
      <c r="J5" s="404"/>
      <c r="K5" s="404"/>
      <c r="L5" s="404"/>
      <c r="M5" s="404"/>
      <c r="N5" s="404"/>
      <c r="O5" s="404"/>
      <c r="P5" s="404"/>
    </row>
    <row r="6" spans="1:21" ht="21" customHeight="1" x14ac:dyDescent="0.4">
      <c r="A6" s="82" t="s">
        <v>32</v>
      </c>
      <c r="B6" s="83"/>
      <c r="C6" s="83"/>
      <c r="D6" s="83"/>
      <c r="E6" s="83"/>
      <c r="F6" s="83"/>
      <c r="G6" s="83"/>
      <c r="H6" s="83"/>
      <c r="I6" s="83"/>
      <c r="J6" s="83"/>
      <c r="K6" s="83"/>
      <c r="L6" s="83"/>
      <c r="M6" s="83"/>
      <c r="N6" s="83"/>
      <c r="O6" s="83"/>
      <c r="P6" s="83"/>
    </row>
    <row r="7" spans="1:21" ht="21" customHeight="1" x14ac:dyDescent="0.4">
      <c r="B7" s="402" t="s">
        <v>33</v>
      </c>
      <c r="C7" s="402"/>
      <c r="D7" s="402"/>
      <c r="E7" s="402"/>
      <c r="F7" s="402"/>
      <c r="G7" s="402"/>
      <c r="H7" s="402"/>
      <c r="I7" s="402"/>
      <c r="J7" s="402"/>
      <c r="K7" s="402"/>
      <c r="L7" s="402"/>
      <c r="M7" s="402"/>
      <c r="N7" s="402"/>
      <c r="O7" s="402"/>
      <c r="P7" s="402"/>
    </row>
    <row r="8" spans="1:21" ht="21" customHeight="1" x14ac:dyDescent="0.4">
      <c r="B8" s="272" t="s">
        <v>34</v>
      </c>
      <c r="C8" s="272"/>
      <c r="D8" s="272"/>
      <c r="E8" s="272"/>
      <c r="F8" s="272"/>
      <c r="G8" s="272"/>
      <c r="H8" s="272"/>
      <c r="I8" s="272"/>
      <c r="J8" s="272"/>
      <c r="K8" s="272"/>
      <c r="L8" s="272"/>
      <c r="M8" s="272"/>
      <c r="N8" s="272"/>
      <c r="O8" s="272"/>
      <c r="P8" s="272"/>
    </row>
    <row r="9" spans="1:21" ht="21" customHeight="1" x14ac:dyDescent="0.4">
      <c r="B9" s="95"/>
      <c r="C9" s="338" t="s">
        <v>35</v>
      </c>
      <c r="D9" s="338"/>
      <c r="E9" s="338"/>
      <c r="F9" s="338"/>
      <c r="G9" s="338"/>
      <c r="H9" s="338"/>
      <c r="I9" s="338"/>
      <c r="J9" s="338"/>
      <c r="K9" s="338"/>
      <c r="L9" s="338"/>
      <c r="M9" s="338"/>
      <c r="N9" s="338"/>
      <c r="O9" s="338"/>
      <c r="P9" s="138" t="s">
        <v>36</v>
      </c>
    </row>
    <row r="10" spans="1:21" x14ac:dyDescent="0.4">
      <c r="A10" s="82" t="s">
        <v>37</v>
      </c>
      <c r="B10" s="95"/>
      <c r="C10" s="337" t="s">
        <v>38</v>
      </c>
      <c r="D10" s="337"/>
      <c r="E10" s="337"/>
      <c r="F10" s="337"/>
      <c r="G10" s="337"/>
      <c r="H10" s="337"/>
      <c r="I10" s="337"/>
      <c r="J10" s="337"/>
      <c r="K10" s="337"/>
      <c r="L10" s="337"/>
      <c r="M10" s="337"/>
      <c r="N10" s="337"/>
      <c r="O10" s="337"/>
      <c r="P10" s="141"/>
    </row>
    <row r="11" spans="1:21" ht="84" customHeight="1" x14ac:dyDescent="0.4">
      <c r="A11" s="82" t="s">
        <v>39</v>
      </c>
      <c r="B11" s="95"/>
      <c r="C11" s="337" t="s">
        <v>40</v>
      </c>
      <c r="D11" s="337"/>
      <c r="E11" s="337"/>
      <c r="F11" s="337"/>
      <c r="G11" s="337"/>
      <c r="H11" s="337"/>
      <c r="I11" s="337"/>
      <c r="J11" s="337"/>
      <c r="K11" s="337"/>
      <c r="L11" s="337"/>
      <c r="M11" s="337"/>
      <c r="N11" s="337"/>
      <c r="O11" s="337"/>
      <c r="P11" s="139"/>
    </row>
    <row r="12" spans="1:21" ht="34.9" customHeight="1" x14ac:dyDescent="0.4">
      <c r="A12" s="82" t="s">
        <v>41</v>
      </c>
      <c r="B12" s="95"/>
      <c r="C12" s="337" t="s">
        <v>42</v>
      </c>
      <c r="D12" s="337"/>
      <c r="E12" s="337"/>
      <c r="F12" s="337"/>
      <c r="G12" s="337"/>
      <c r="H12" s="337"/>
      <c r="I12" s="337"/>
      <c r="J12" s="337"/>
      <c r="K12" s="337"/>
      <c r="L12" s="337"/>
      <c r="M12" s="337"/>
      <c r="N12" s="337"/>
      <c r="O12" s="337"/>
      <c r="P12" s="139"/>
    </row>
    <row r="13" spans="1:21" ht="32.25" customHeight="1" x14ac:dyDescent="0.4">
      <c r="A13" s="82" t="s">
        <v>43</v>
      </c>
      <c r="B13" s="95"/>
      <c r="C13" s="337" t="s">
        <v>44</v>
      </c>
      <c r="D13" s="337"/>
      <c r="E13" s="337"/>
      <c r="F13" s="337"/>
      <c r="G13" s="337"/>
      <c r="H13" s="337"/>
      <c r="I13" s="337"/>
      <c r="J13" s="337"/>
      <c r="K13" s="337"/>
      <c r="L13" s="337"/>
      <c r="M13" s="337"/>
      <c r="N13" s="337"/>
      <c r="O13" s="337"/>
      <c r="P13" s="139"/>
    </row>
    <row r="14" spans="1:21" ht="32.25" customHeight="1" x14ac:dyDescent="0.4">
      <c r="A14" s="82" t="s">
        <v>45</v>
      </c>
      <c r="B14" s="95"/>
      <c r="C14" s="358" t="s">
        <v>46</v>
      </c>
      <c r="D14" s="359"/>
      <c r="E14" s="359"/>
      <c r="F14" s="359"/>
      <c r="G14" s="359"/>
      <c r="H14" s="359"/>
      <c r="I14" s="359"/>
      <c r="J14" s="359"/>
      <c r="K14" s="359"/>
      <c r="L14" s="359"/>
      <c r="M14" s="359"/>
      <c r="N14" s="359"/>
      <c r="O14" s="360"/>
      <c r="P14" s="139"/>
    </row>
    <row r="15" spans="1:21" x14ac:dyDescent="0.4">
      <c r="A15" s="82" t="s">
        <v>47</v>
      </c>
      <c r="B15" s="95"/>
      <c r="C15" s="337" t="s">
        <v>48</v>
      </c>
      <c r="D15" s="337"/>
      <c r="E15" s="337"/>
      <c r="F15" s="337"/>
      <c r="G15" s="337"/>
      <c r="H15" s="337"/>
      <c r="I15" s="337"/>
      <c r="J15" s="337"/>
      <c r="K15" s="337"/>
      <c r="L15" s="337"/>
      <c r="M15" s="337"/>
      <c r="N15" s="337"/>
      <c r="O15" s="337"/>
      <c r="P15" s="139"/>
    </row>
    <row r="16" spans="1:21" ht="21" customHeight="1" x14ac:dyDescent="0.4">
      <c r="B16" s="95"/>
      <c r="C16" s="95"/>
      <c r="D16" s="95"/>
      <c r="E16" s="95"/>
      <c r="F16" s="95"/>
      <c r="G16" s="95"/>
      <c r="H16" s="95"/>
      <c r="I16" s="95"/>
      <c r="J16" s="95"/>
      <c r="K16" s="95"/>
      <c r="L16" s="95"/>
      <c r="M16" s="95"/>
      <c r="N16" s="95"/>
      <c r="O16" s="95"/>
      <c r="P16" s="95"/>
    </row>
    <row r="17" spans="1:16" ht="21" customHeight="1" x14ac:dyDescent="0.4">
      <c r="B17" s="343" t="s">
        <v>49</v>
      </c>
      <c r="C17" s="343"/>
      <c r="D17" s="343"/>
      <c r="E17" s="343"/>
      <c r="F17" s="343"/>
      <c r="G17" s="343"/>
      <c r="H17" s="343"/>
      <c r="I17" s="343"/>
      <c r="J17" s="343"/>
      <c r="K17" s="343"/>
      <c r="L17" s="343"/>
      <c r="M17" s="343"/>
      <c r="N17" s="343"/>
      <c r="O17" s="343"/>
      <c r="P17" s="343"/>
    </row>
    <row r="18" spans="1:16" ht="21" customHeight="1" x14ac:dyDescent="0.4">
      <c r="B18" s="95"/>
      <c r="C18" s="338" t="s">
        <v>35</v>
      </c>
      <c r="D18" s="338"/>
      <c r="E18" s="338"/>
      <c r="F18" s="338"/>
      <c r="G18" s="338"/>
      <c r="H18" s="338"/>
      <c r="I18" s="338"/>
      <c r="J18" s="338"/>
      <c r="K18" s="338"/>
      <c r="L18" s="338"/>
      <c r="M18" s="338"/>
      <c r="N18" s="338"/>
      <c r="O18" s="338"/>
      <c r="P18" s="138" t="s">
        <v>36</v>
      </c>
    </row>
    <row r="19" spans="1:16" x14ac:dyDescent="0.4">
      <c r="A19" s="400" t="s">
        <v>50</v>
      </c>
      <c r="B19" s="95"/>
      <c r="C19" s="337" t="s">
        <v>51</v>
      </c>
      <c r="D19" s="337"/>
      <c r="E19" s="337"/>
      <c r="F19" s="337"/>
      <c r="G19" s="337"/>
      <c r="H19" s="337"/>
      <c r="I19" s="337"/>
      <c r="J19" s="337"/>
      <c r="K19" s="337"/>
      <c r="L19" s="337"/>
      <c r="M19" s="337"/>
      <c r="N19" s="337"/>
      <c r="O19" s="337"/>
      <c r="P19" s="401"/>
    </row>
    <row r="20" spans="1:16" x14ac:dyDescent="0.4">
      <c r="A20" s="400"/>
      <c r="B20" s="95"/>
      <c r="C20" s="337"/>
      <c r="D20" s="337"/>
      <c r="E20" s="337"/>
      <c r="F20" s="337"/>
      <c r="G20" s="337"/>
      <c r="H20" s="337"/>
      <c r="I20" s="337"/>
      <c r="J20" s="337"/>
      <c r="K20" s="337"/>
      <c r="L20" s="337"/>
      <c r="M20" s="337"/>
      <c r="N20" s="337"/>
      <c r="O20" s="337"/>
      <c r="P20" s="401"/>
    </row>
    <row r="21" spans="1:16" ht="84" customHeight="1" x14ac:dyDescent="0.4">
      <c r="A21" s="82" t="s">
        <v>52</v>
      </c>
      <c r="B21" s="95"/>
      <c r="C21" s="337" t="s">
        <v>53</v>
      </c>
      <c r="D21" s="337"/>
      <c r="E21" s="337"/>
      <c r="F21" s="337"/>
      <c r="G21" s="337"/>
      <c r="H21" s="337"/>
      <c r="I21" s="337"/>
      <c r="J21" s="337"/>
      <c r="K21" s="337"/>
      <c r="L21" s="337"/>
      <c r="M21" s="337"/>
      <c r="N21" s="337"/>
      <c r="O21" s="337"/>
      <c r="P21" s="139"/>
    </row>
    <row r="22" spans="1:16" ht="37.9" customHeight="1" x14ac:dyDescent="0.4">
      <c r="A22" s="82" t="s">
        <v>54</v>
      </c>
      <c r="B22" s="95"/>
      <c r="C22" s="337" t="s">
        <v>55</v>
      </c>
      <c r="D22" s="337"/>
      <c r="E22" s="337"/>
      <c r="F22" s="337"/>
      <c r="G22" s="337"/>
      <c r="H22" s="337"/>
      <c r="I22" s="337"/>
      <c r="J22" s="337"/>
      <c r="K22" s="337"/>
      <c r="L22" s="337"/>
      <c r="M22" s="337"/>
      <c r="N22" s="337"/>
      <c r="O22" s="337"/>
      <c r="P22" s="139"/>
    </row>
    <row r="23" spans="1:16" ht="32.25" customHeight="1" x14ac:dyDescent="0.4">
      <c r="A23" s="82" t="s">
        <v>56</v>
      </c>
      <c r="B23" s="95"/>
      <c r="C23" s="337" t="s">
        <v>57</v>
      </c>
      <c r="D23" s="337"/>
      <c r="E23" s="337"/>
      <c r="F23" s="337"/>
      <c r="G23" s="337"/>
      <c r="H23" s="337"/>
      <c r="I23" s="337"/>
      <c r="J23" s="337"/>
      <c r="K23" s="337"/>
      <c r="L23" s="337"/>
      <c r="M23" s="337"/>
      <c r="N23" s="337"/>
      <c r="O23" s="337"/>
      <c r="P23" s="139"/>
    </row>
    <row r="24" spans="1:16" ht="33" customHeight="1" x14ac:dyDescent="0.4">
      <c r="A24" s="82" t="s">
        <v>58</v>
      </c>
      <c r="B24" s="95"/>
      <c r="C24" s="358" t="s">
        <v>59</v>
      </c>
      <c r="D24" s="359"/>
      <c r="E24" s="359"/>
      <c r="F24" s="359"/>
      <c r="G24" s="359"/>
      <c r="H24" s="359"/>
      <c r="I24" s="359"/>
      <c r="J24" s="359"/>
      <c r="K24" s="359"/>
      <c r="L24" s="359"/>
      <c r="M24" s="359"/>
      <c r="N24" s="359"/>
      <c r="O24" s="360"/>
      <c r="P24" s="139"/>
    </row>
    <row r="25" spans="1:16" ht="34.15" customHeight="1" x14ac:dyDescent="0.4">
      <c r="A25" s="82" t="s">
        <v>60</v>
      </c>
      <c r="B25" s="95"/>
      <c r="C25" s="337" t="s">
        <v>61</v>
      </c>
      <c r="D25" s="337"/>
      <c r="E25" s="337"/>
      <c r="F25" s="337"/>
      <c r="G25" s="337"/>
      <c r="H25" s="337"/>
      <c r="I25" s="337"/>
      <c r="J25" s="337"/>
      <c r="K25" s="337"/>
      <c r="L25" s="337"/>
      <c r="M25" s="337"/>
      <c r="N25" s="337"/>
      <c r="O25" s="337"/>
      <c r="P25" s="139"/>
    </row>
    <row r="26" spans="1:16" ht="21" customHeight="1" x14ac:dyDescent="0.4">
      <c r="B26" s="95"/>
      <c r="C26" s="95"/>
      <c r="D26" s="95"/>
      <c r="E26" s="95"/>
      <c r="F26" s="95"/>
      <c r="G26" s="95"/>
      <c r="H26" s="95"/>
      <c r="I26" s="95"/>
      <c r="J26" s="95"/>
      <c r="K26" s="95"/>
      <c r="L26" s="95"/>
      <c r="M26" s="95"/>
      <c r="N26" s="95"/>
      <c r="O26" s="95"/>
      <c r="P26" s="95"/>
    </row>
    <row r="27" spans="1:16" ht="21" customHeight="1" x14ac:dyDescent="0.4">
      <c r="B27" s="343" t="s">
        <v>62</v>
      </c>
      <c r="C27" s="343"/>
      <c r="D27" s="343"/>
      <c r="E27" s="343"/>
      <c r="F27" s="343"/>
      <c r="G27" s="343"/>
      <c r="H27" s="343"/>
      <c r="I27" s="343"/>
      <c r="J27" s="343"/>
      <c r="K27" s="343"/>
      <c r="L27" s="343"/>
      <c r="M27" s="343"/>
      <c r="N27" s="343"/>
      <c r="O27" s="343"/>
      <c r="P27" s="343"/>
    </row>
    <row r="28" spans="1:16" ht="21" customHeight="1" x14ac:dyDescent="0.4">
      <c r="B28" s="95"/>
      <c r="C28" s="338" t="s">
        <v>35</v>
      </c>
      <c r="D28" s="338"/>
      <c r="E28" s="338"/>
      <c r="F28" s="338"/>
      <c r="G28" s="338"/>
      <c r="H28" s="338"/>
      <c r="I28" s="338"/>
      <c r="J28" s="338"/>
      <c r="K28" s="338"/>
      <c r="L28" s="338"/>
      <c r="M28" s="338"/>
      <c r="N28" s="338"/>
      <c r="O28" s="338"/>
      <c r="P28" s="138" t="s">
        <v>36</v>
      </c>
    </row>
    <row r="29" spans="1:16" ht="20.45" customHeight="1" x14ac:dyDescent="0.4">
      <c r="A29" s="82" t="s">
        <v>63</v>
      </c>
      <c r="B29" s="95"/>
      <c r="C29" s="337" t="s">
        <v>64</v>
      </c>
      <c r="D29" s="337"/>
      <c r="E29" s="337"/>
      <c r="F29" s="337"/>
      <c r="G29" s="337"/>
      <c r="H29" s="337"/>
      <c r="I29" s="337"/>
      <c r="J29" s="337"/>
      <c r="K29" s="337"/>
      <c r="L29" s="337"/>
      <c r="M29" s="337"/>
      <c r="N29" s="337"/>
      <c r="O29" s="337"/>
      <c r="P29" s="141"/>
    </row>
    <row r="30" spans="1:16" ht="20.45" customHeight="1" x14ac:dyDescent="0.4">
      <c r="B30" s="95"/>
      <c r="C30" s="140"/>
      <c r="D30" s="140"/>
      <c r="E30" s="140"/>
      <c r="F30" s="140"/>
      <c r="G30" s="140"/>
      <c r="H30" s="140"/>
      <c r="I30" s="140"/>
      <c r="J30" s="140"/>
      <c r="K30" s="140"/>
      <c r="L30" s="140"/>
      <c r="M30" s="140"/>
      <c r="N30" s="140"/>
      <c r="O30" s="140"/>
      <c r="P30" s="176"/>
    </row>
    <row r="31" spans="1:16" ht="21" customHeight="1" x14ac:dyDescent="0.4">
      <c r="B31" s="343" t="s">
        <v>65</v>
      </c>
      <c r="C31" s="343"/>
      <c r="D31" s="343"/>
      <c r="E31" s="343"/>
      <c r="F31" s="343"/>
      <c r="G31" s="343"/>
      <c r="H31" s="343"/>
      <c r="I31" s="343"/>
      <c r="J31" s="343"/>
      <c r="K31" s="343"/>
      <c r="L31" s="343"/>
      <c r="M31" s="343"/>
      <c r="N31" s="343"/>
      <c r="O31" s="343"/>
      <c r="P31" s="343"/>
    </row>
    <row r="32" spans="1:16" ht="21" customHeight="1" x14ac:dyDescent="0.4">
      <c r="B32" s="95"/>
      <c r="C32" s="338" t="s">
        <v>35</v>
      </c>
      <c r="D32" s="338"/>
      <c r="E32" s="338"/>
      <c r="F32" s="338"/>
      <c r="G32" s="338"/>
      <c r="H32" s="338"/>
      <c r="I32" s="338"/>
      <c r="J32" s="338"/>
      <c r="K32" s="338"/>
      <c r="L32" s="338"/>
      <c r="M32" s="338"/>
      <c r="N32" s="338"/>
      <c r="O32" s="338"/>
      <c r="P32" s="138" t="s">
        <v>36</v>
      </c>
    </row>
    <row r="33" spans="1:16" ht="20.45" customHeight="1" x14ac:dyDescent="0.4">
      <c r="A33" s="82" t="s">
        <v>66</v>
      </c>
      <c r="B33" s="95"/>
      <c r="C33" s="337" t="s">
        <v>67</v>
      </c>
      <c r="D33" s="337"/>
      <c r="E33" s="337"/>
      <c r="F33" s="337"/>
      <c r="G33" s="337"/>
      <c r="H33" s="337"/>
      <c r="I33" s="337"/>
      <c r="J33" s="337"/>
      <c r="K33" s="337"/>
      <c r="L33" s="337"/>
      <c r="M33" s="337"/>
      <c r="N33" s="337"/>
      <c r="O33" s="337"/>
      <c r="P33" s="141"/>
    </row>
    <row r="34" spans="1:16" ht="20.45" customHeight="1" x14ac:dyDescent="0.4">
      <c r="A34" s="82" t="s">
        <v>68</v>
      </c>
      <c r="B34" s="95"/>
      <c r="C34" s="337" t="s">
        <v>69</v>
      </c>
      <c r="D34" s="337"/>
      <c r="E34" s="337"/>
      <c r="F34" s="337"/>
      <c r="G34" s="337"/>
      <c r="H34" s="337"/>
      <c r="I34" s="337"/>
      <c r="J34" s="337"/>
      <c r="K34" s="337"/>
      <c r="L34" s="337"/>
      <c r="M34" s="337"/>
      <c r="N34" s="337"/>
      <c r="O34" s="337"/>
      <c r="P34" s="139"/>
    </row>
    <row r="35" spans="1:16" ht="20.45" customHeight="1" x14ac:dyDescent="0.4">
      <c r="A35" s="82" t="s">
        <v>70</v>
      </c>
      <c r="B35" s="95"/>
      <c r="C35" s="337" t="s">
        <v>71</v>
      </c>
      <c r="D35" s="337"/>
      <c r="E35" s="337"/>
      <c r="F35" s="337"/>
      <c r="G35" s="337"/>
      <c r="H35" s="337"/>
      <c r="I35" s="337"/>
      <c r="J35" s="337"/>
      <c r="K35" s="337"/>
      <c r="L35" s="337"/>
      <c r="M35" s="337"/>
      <c r="N35" s="337"/>
      <c r="O35" s="337"/>
      <c r="P35" s="139"/>
    </row>
    <row r="36" spans="1:16" ht="21" customHeight="1" x14ac:dyDescent="0.4">
      <c r="B36" s="95"/>
      <c r="C36" s="95"/>
      <c r="D36" s="95"/>
      <c r="E36" s="95"/>
      <c r="F36" s="95"/>
      <c r="G36" s="95"/>
      <c r="H36" s="95"/>
      <c r="I36" s="95"/>
      <c r="J36" s="95"/>
      <c r="K36" s="95"/>
      <c r="L36" s="95"/>
      <c r="M36" s="95"/>
      <c r="N36" s="95"/>
      <c r="O36" s="95"/>
      <c r="P36" s="95"/>
    </row>
    <row r="37" spans="1:16" ht="21" customHeight="1" x14ac:dyDescent="0.4">
      <c r="B37" s="343" t="s">
        <v>72</v>
      </c>
      <c r="C37" s="343"/>
      <c r="D37" s="343"/>
      <c r="E37" s="343"/>
      <c r="F37" s="343"/>
      <c r="G37" s="343"/>
      <c r="H37" s="343"/>
      <c r="I37" s="343"/>
      <c r="J37" s="343"/>
      <c r="K37" s="343"/>
      <c r="L37" s="343"/>
      <c r="M37" s="343"/>
      <c r="N37" s="343"/>
      <c r="O37" s="343"/>
      <c r="P37" s="343"/>
    </row>
    <row r="38" spans="1:16" ht="21" customHeight="1" x14ac:dyDescent="0.4">
      <c r="B38" s="95"/>
      <c r="C38" s="338" t="s">
        <v>35</v>
      </c>
      <c r="D38" s="338"/>
      <c r="E38" s="338"/>
      <c r="F38" s="338"/>
      <c r="G38" s="338"/>
      <c r="H38" s="338"/>
      <c r="I38" s="338"/>
      <c r="J38" s="338"/>
      <c r="K38" s="338"/>
      <c r="L38" s="338"/>
      <c r="M38" s="338"/>
      <c r="N38" s="338"/>
      <c r="O38" s="338"/>
      <c r="P38" s="138" t="s">
        <v>36</v>
      </c>
    </row>
    <row r="39" spans="1:16" ht="21" customHeight="1" x14ac:dyDescent="0.4">
      <c r="A39" s="82" t="s">
        <v>73</v>
      </c>
      <c r="B39" s="95"/>
      <c r="C39" s="337" t="s">
        <v>74</v>
      </c>
      <c r="D39" s="337"/>
      <c r="E39" s="337"/>
      <c r="F39" s="337"/>
      <c r="G39" s="337"/>
      <c r="H39" s="337"/>
      <c r="I39" s="337"/>
      <c r="J39" s="337"/>
      <c r="K39" s="337"/>
      <c r="L39" s="337"/>
      <c r="M39" s="337"/>
      <c r="N39" s="337"/>
      <c r="O39" s="337"/>
      <c r="P39" s="401"/>
    </row>
    <row r="40" spans="1:16" ht="14.45" customHeight="1" x14ac:dyDescent="0.4">
      <c r="B40" s="95"/>
      <c r="C40" s="337"/>
      <c r="D40" s="337"/>
      <c r="E40" s="337"/>
      <c r="F40" s="337"/>
      <c r="G40" s="337"/>
      <c r="H40" s="337"/>
      <c r="I40" s="337"/>
      <c r="J40" s="337"/>
      <c r="K40" s="337"/>
      <c r="L40" s="337"/>
      <c r="M40" s="337"/>
      <c r="N40" s="337"/>
      <c r="O40" s="337"/>
      <c r="P40" s="401"/>
    </row>
    <row r="41" spans="1:16" ht="34.15" customHeight="1" x14ac:dyDescent="0.4">
      <c r="A41" s="82" t="s">
        <v>75</v>
      </c>
      <c r="B41" s="95"/>
      <c r="C41" s="337" t="s">
        <v>76</v>
      </c>
      <c r="D41" s="337"/>
      <c r="E41" s="337"/>
      <c r="F41" s="337"/>
      <c r="G41" s="337"/>
      <c r="H41" s="337"/>
      <c r="I41" s="337"/>
      <c r="J41" s="337"/>
      <c r="K41" s="337"/>
      <c r="L41" s="337"/>
      <c r="M41" s="337"/>
      <c r="N41" s="337"/>
      <c r="O41" s="337"/>
      <c r="P41" s="139"/>
    </row>
    <row r="42" spans="1:16" ht="32.450000000000003" customHeight="1" x14ac:dyDescent="0.4">
      <c r="A42" s="82" t="s">
        <v>77</v>
      </c>
      <c r="B42" s="95"/>
      <c r="C42" s="337" t="s">
        <v>78</v>
      </c>
      <c r="D42" s="337"/>
      <c r="E42" s="337"/>
      <c r="F42" s="337"/>
      <c r="G42" s="337"/>
      <c r="H42" s="337"/>
      <c r="I42" s="337"/>
      <c r="J42" s="337"/>
      <c r="K42" s="337"/>
      <c r="L42" s="337"/>
      <c r="M42" s="337"/>
      <c r="N42" s="337"/>
      <c r="O42" s="337"/>
      <c r="P42" s="139"/>
    </row>
    <row r="43" spans="1:16" x14ac:dyDescent="0.4">
      <c r="B43" s="95"/>
      <c r="C43" s="140"/>
      <c r="D43" s="140"/>
      <c r="E43" s="140"/>
      <c r="F43" s="140"/>
      <c r="G43" s="140"/>
      <c r="H43" s="140"/>
      <c r="I43" s="140"/>
      <c r="J43" s="140"/>
      <c r="K43" s="140"/>
      <c r="L43" s="140"/>
      <c r="M43" s="140"/>
      <c r="N43" s="140"/>
      <c r="O43" s="140"/>
      <c r="P43" s="137"/>
    </row>
    <row r="44" spans="1:16" ht="21" customHeight="1" x14ac:dyDescent="0.4">
      <c r="B44" s="343" t="s">
        <v>79</v>
      </c>
      <c r="C44" s="343"/>
      <c r="D44" s="343"/>
      <c r="E44" s="343"/>
      <c r="F44" s="343"/>
      <c r="G44" s="343"/>
      <c r="H44" s="343"/>
      <c r="I44" s="343"/>
      <c r="J44" s="343"/>
      <c r="K44" s="343"/>
      <c r="L44" s="343"/>
      <c r="M44" s="343"/>
      <c r="N44" s="343"/>
      <c r="O44" s="343"/>
      <c r="P44" s="343"/>
    </row>
    <row r="45" spans="1:16" ht="21" customHeight="1" x14ac:dyDescent="0.4">
      <c r="B45" s="95"/>
      <c r="C45" s="338" t="s">
        <v>35</v>
      </c>
      <c r="D45" s="338"/>
      <c r="E45" s="338"/>
      <c r="F45" s="338"/>
      <c r="G45" s="338"/>
      <c r="H45" s="338"/>
      <c r="I45" s="338"/>
      <c r="J45" s="338"/>
      <c r="K45" s="338"/>
      <c r="L45" s="338"/>
      <c r="M45" s="338"/>
      <c r="N45" s="338"/>
      <c r="O45" s="338"/>
      <c r="P45" s="138" t="s">
        <v>36</v>
      </c>
    </row>
    <row r="46" spans="1:16" ht="21" customHeight="1" x14ac:dyDescent="0.4">
      <c r="A46" s="82" t="s">
        <v>80</v>
      </c>
      <c r="B46" s="95"/>
      <c r="C46" s="337" t="s">
        <v>81</v>
      </c>
      <c r="D46" s="337"/>
      <c r="E46" s="337"/>
      <c r="F46" s="337"/>
      <c r="G46" s="337"/>
      <c r="H46" s="337"/>
      <c r="I46" s="337"/>
      <c r="J46" s="337"/>
      <c r="K46" s="337"/>
      <c r="L46" s="337"/>
      <c r="M46" s="337"/>
      <c r="N46" s="337"/>
      <c r="O46" s="337"/>
      <c r="P46" s="401"/>
    </row>
    <row r="47" spans="1:16" ht="14.45" customHeight="1" x14ac:dyDescent="0.4">
      <c r="B47" s="95"/>
      <c r="C47" s="337"/>
      <c r="D47" s="337"/>
      <c r="E47" s="337"/>
      <c r="F47" s="337"/>
      <c r="G47" s="337"/>
      <c r="H47" s="337"/>
      <c r="I47" s="337"/>
      <c r="J47" s="337"/>
      <c r="K47" s="337"/>
      <c r="L47" s="337"/>
      <c r="M47" s="337"/>
      <c r="N47" s="337"/>
      <c r="O47" s="337"/>
      <c r="P47" s="401"/>
    </row>
    <row r="48" spans="1:16" ht="36" customHeight="1" x14ac:dyDescent="0.4">
      <c r="A48" s="82" t="s">
        <v>82</v>
      </c>
      <c r="B48" s="95"/>
      <c r="C48" s="337" t="s">
        <v>83</v>
      </c>
      <c r="D48" s="337"/>
      <c r="E48" s="337"/>
      <c r="F48" s="337"/>
      <c r="G48" s="337"/>
      <c r="H48" s="337"/>
      <c r="I48" s="337"/>
      <c r="J48" s="337"/>
      <c r="K48" s="337"/>
      <c r="L48" s="337"/>
      <c r="M48" s="337"/>
      <c r="N48" s="337"/>
      <c r="O48" s="337"/>
      <c r="P48" s="139"/>
    </row>
    <row r="49" spans="1:16" ht="36.75" customHeight="1" x14ac:dyDescent="0.4">
      <c r="A49" s="82" t="s">
        <v>84</v>
      </c>
      <c r="B49" s="95"/>
      <c r="C49" s="337" t="s">
        <v>85</v>
      </c>
      <c r="D49" s="337"/>
      <c r="E49" s="337"/>
      <c r="F49" s="337"/>
      <c r="G49" s="337"/>
      <c r="H49" s="337"/>
      <c r="I49" s="337"/>
      <c r="J49" s="337"/>
      <c r="K49" s="337"/>
      <c r="L49" s="337"/>
      <c r="M49" s="337"/>
      <c r="N49" s="337"/>
      <c r="O49" s="337"/>
      <c r="P49" s="139"/>
    </row>
    <row r="50" spans="1:16" ht="36.75" customHeight="1" x14ac:dyDescent="0.4">
      <c r="A50" s="82" t="s">
        <v>86</v>
      </c>
      <c r="B50" s="95"/>
      <c r="C50" s="337" t="s">
        <v>87</v>
      </c>
      <c r="D50" s="337"/>
      <c r="E50" s="337"/>
      <c r="F50" s="337"/>
      <c r="G50" s="337"/>
      <c r="H50" s="337"/>
      <c r="I50" s="337"/>
      <c r="J50" s="337"/>
      <c r="K50" s="337"/>
      <c r="L50" s="337"/>
      <c r="M50" s="337"/>
      <c r="N50" s="337"/>
      <c r="O50" s="337"/>
      <c r="P50" s="139"/>
    </row>
    <row r="51" spans="1:16" ht="36.75" customHeight="1" x14ac:dyDescent="0.4">
      <c r="A51" s="82" t="s">
        <v>88</v>
      </c>
      <c r="B51" s="95"/>
      <c r="C51" s="337" t="s">
        <v>89</v>
      </c>
      <c r="D51" s="337"/>
      <c r="E51" s="337"/>
      <c r="F51" s="337"/>
      <c r="G51" s="337"/>
      <c r="H51" s="337"/>
      <c r="I51" s="337"/>
      <c r="J51" s="337"/>
      <c r="K51" s="337"/>
      <c r="L51" s="337"/>
      <c r="M51" s="337"/>
      <c r="N51" s="337"/>
      <c r="O51" s="337"/>
      <c r="P51" s="139"/>
    </row>
    <row r="52" spans="1:16" ht="21" customHeight="1" x14ac:dyDescent="0.4">
      <c r="B52" s="95"/>
      <c r="C52" s="95"/>
      <c r="D52" s="95"/>
      <c r="E52" s="95"/>
      <c r="F52" s="95"/>
      <c r="G52" s="95"/>
      <c r="H52" s="95"/>
      <c r="I52" s="95"/>
      <c r="J52" s="95"/>
      <c r="K52" s="95"/>
      <c r="L52" s="95"/>
      <c r="M52" s="95"/>
      <c r="N52" s="95"/>
      <c r="O52" s="95"/>
      <c r="P52" s="95"/>
    </row>
    <row r="53" spans="1:16" ht="21" customHeight="1" x14ac:dyDescent="0.4">
      <c r="B53" s="272" t="s">
        <v>90</v>
      </c>
      <c r="C53" s="272"/>
      <c r="D53" s="272"/>
      <c r="E53" s="272"/>
      <c r="F53" s="272"/>
      <c r="G53" s="272"/>
      <c r="H53" s="272"/>
      <c r="I53" s="272"/>
      <c r="J53" s="272"/>
      <c r="K53" s="272"/>
      <c r="L53" s="272"/>
      <c r="M53" s="272"/>
      <c r="N53" s="272"/>
      <c r="O53" s="272"/>
      <c r="P53" s="272"/>
    </row>
    <row r="54" spans="1:16" ht="21" customHeight="1" x14ac:dyDescent="0.4">
      <c r="B54" s="95"/>
      <c r="C54" s="338" t="s">
        <v>35</v>
      </c>
      <c r="D54" s="338"/>
      <c r="E54" s="338"/>
      <c r="F54" s="338"/>
      <c r="G54" s="338"/>
      <c r="H54" s="338"/>
      <c r="I54" s="338"/>
      <c r="J54" s="338"/>
      <c r="K54" s="338"/>
      <c r="L54" s="338"/>
      <c r="M54" s="338"/>
      <c r="N54" s="338"/>
      <c r="O54" s="338"/>
      <c r="P54" s="138" t="s">
        <v>36</v>
      </c>
    </row>
    <row r="55" spans="1:16" ht="18.75" customHeight="1" x14ac:dyDescent="0.4">
      <c r="A55" s="82" t="s">
        <v>91</v>
      </c>
      <c r="B55" s="95"/>
      <c r="C55" s="358" t="s">
        <v>92</v>
      </c>
      <c r="D55" s="359"/>
      <c r="E55" s="359"/>
      <c r="F55" s="359"/>
      <c r="G55" s="359"/>
      <c r="H55" s="359"/>
      <c r="I55" s="359"/>
      <c r="J55" s="359"/>
      <c r="K55" s="359"/>
      <c r="L55" s="359"/>
      <c r="M55" s="359"/>
      <c r="N55" s="359"/>
      <c r="O55" s="360"/>
      <c r="P55" s="141"/>
    </row>
    <row r="56" spans="1:16" ht="21" customHeight="1" x14ac:dyDescent="0.4">
      <c r="B56" s="95"/>
      <c r="C56" s="95"/>
      <c r="D56" s="95"/>
      <c r="E56" s="95"/>
      <c r="F56" s="95"/>
      <c r="G56" s="95"/>
      <c r="H56" s="95"/>
      <c r="I56" s="95"/>
      <c r="J56" s="95"/>
      <c r="K56" s="95"/>
      <c r="L56" s="95"/>
      <c r="M56" s="95"/>
      <c r="N56" s="95"/>
      <c r="O56" s="95"/>
      <c r="P56" s="95"/>
    </row>
    <row r="57" spans="1:16" ht="21" customHeight="1" x14ac:dyDescent="0.4">
      <c r="B57" s="272" t="s">
        <v>93</v>
      </c>
      <c r="C57" s="272"/>
      <c r="D57" s="272"/>
      <c r="E57" s="272"/>
      <c r="F57" s="272"/>
      <c r="G57" s="272"/>
      <c r="H57" s="272"/>
      <c r="I57" s="272"/>
      <c r="J57" s="272"/>
      <c r="K57" s="272"/>
      <c r="L57" s="272"/>
      <c r="M57" s="272"/>
      <c r="N57" s="272"/>
      <c r="O57" s="272"/>
      <c r="P57" s="272"/>
    </row>
    <row r="58" spans="1:16" ht="21" customHeight="1" x14ac:dyDescent="0.4">
      <c r="B58" s="95"/>
      <c r="C58" s="338" t="s">
        <v>35</v>
      </c>
      <c r="D58" s="338"/>
      <c r="E58" s="338"/>
      <c r="F58" s="338"/>
      <c r="G58" s="338"/>
      <c r="H58" s="338"/>
      <c r="I58" s="338"/>
      <c r="J58" s="338"/>
      <c r="K58" s="338"/>
      <c r="L58" s="338"/>
      <c r="M58" s="338"/>
      <c r="N58" s="338"/>
      <c r="O58" s="338"/>
      <c r="P58" s="138" t="s">
        <v>36</v>
      </c>
    </row>
    <row r="59" spans="1:16" ht="21" customHeight="1" x14ac:dyDescent="0.4">
      <c r="A59" s="82" t="s">
        <v>94</v>
      </c>
      <c r="B59" s="95"/>
      <c r="C59" s="337" t="s">
        <v>95</v>
      </c>
      <c r="D59" s="337"/>
      <c r="E59" s="337"/>
      <c r="F59" s="337"/>
      <c r="G59" s="337"/>
      <c r="H59" s="337"/>
      <c r="I59" s="337"/>
      <c r="J59" s="337"/>
      <c r="K59" s="337"/>
      <c r="L59" s="337"/>
      <c r="M59" s="337"/>
      <c r="N59" s="337"/>
      <c r="O59" s="337"/>
      <c r="P59" s="141"/>
    </row>
    <row r="60" spans="1:16" ht="33.75" customHeight="1" x14ac:dyDescent="0.4">
      <c r="A60" s="82" t="s">
        <v>96</v>
      </c>
      <c r="B60" s="95"/>
      <c r="C60" s="337" t="s">
        <v>97</v>
      </c>
      <c r="D60" s="337"/>
      <c r="E60" s="337"/>
      <c r="F60" s="337"/>
      <c r="G60" s="337"/>
      <c r="H60" s="337"/>
      <c r="I60" s="337"/>
      <c r="J60" s="337"/>
      <c r="K60" s="337"/>
      <c r="L60" s="337"/>
      <c r="M60" s="337"/>
      <c r="N60" s="337"/>
      <c r="O60" s="337"/>
      <c r="P60" s="139"/>
    </row>
    <row r="61" spans="1:16" ht="35.450000000000003" customHeight="1" x14ac:dyDescent="0.4">
      <c r="A61" s="82" t="s">
        <v>98</v>
      </c>
      <c r="B61" s="95"/>
      <c r="C61" s="337" t="s">
        <v>99</v>
      </c>
      <c r="D61" s="337"/>
      <c r="E61" s="337"/>
      <c r="F61" s="337"/>
      <c r="G61" s="337"/>
      <c r="H61" s="337"/>
      <c r="I61" s="337"/>
      <c r="J61" s="337"/>
      <c r="K61" s="337"/>
      <c r="L61" s="337"/>
      <c r="M61" s="337"/>
      <c r="N61" s="337"/>
      <c r="O61" s="337"/>
      <c r="P61" s="139"/>
    </row>
    <row r="62" spans="1:16" ht="31.15" customHeight="1" x14ac:dyDescent="0.4">
      <c r="A62" s="82" t="s">
        <v>100</v>
      </c>
      <c r="B62" s="95"/>
      <c r="C62" s="337" t="s">
        <v>101</v>
      </c>
      <c r="D62" s="337"/>
      <c r="E62" s="337"/>
      <c r="F62" s="337"/>
      <c r="G62" s="337"/>
      <c r="H62" s="337"/>
      <c r="I62" s="337"/>
      <c r="J62" s="337"/>
      <c r="K62" s="337"/>
      <c r="L62" s="337"/>
      <c r="M62" s="337"/>
      <c r="N62" s="337"/>
      <c r="O62" s="337"/>
      <c r="P62" s="139"/>
    </row>
    <row r="63" spans="1:16" ht="21" customHeight="1" x14ac:dyDescent="0.4">
      <c r="B63" s="95"/>
      <c r="C63" s="95"/>
      <c r="D63" s="95"/>
      <c r="E63" s="95"/>
      <c r="F63" s="95"/>
      <c r="G63" s="95"/>
      <c r="H63" s="95"/>
      <c r="I63" s="95"/>
      <c r="J63" s="95"/>
      <c r="K63" s="95"/>
      <c r="L63" s="95"/>
      <c r="M63" s="95"/>
      <c r="N63" s="95"/>
      <c r="O63" s="95"/>
      <c r="P63" s="95"/>
    </row>
    <row r="64" spans="1:16" ht="21" customHeight="1" x14ac:dyDescent="0.4">
      <c r="B64" s="272" t="s">
        <v>102</v>
      </c>
      <c r="C64" s="272"/>
      <c r="D64" s="272"/>
      <c r="E64" s="272"/>
      <c r="F64" s="272"/>
      <c r="G64" s="272"/>
      <c r="H64" s="272"/>
      <c r="I64" s="272"/>
      <c r="J64" s="272"/>
      <c r="K64" s="272"/>
      <c r="L64" s="272"/>
      <c r="M64" s="272"/>
      <c r="N64" s="272"/>
      <c r="O64" s="272"/>
      <c r="P64" s="272"/>
    </row>
    <row r="65" spans="1:16" ht="21" customHeight="1" x14ac:dyDescent="0.4">
      <c r="B65" s="95"/>
      <c r="C65" s="338" t="s">
        <v>35</v>
      </c>
      <c r="D65" s="338"/>
      <c r="E65" s="338"/>
      <c r="F65" s="338"/>
      <c r="G65" s="338"/>
      <c r="H65" s="338"/>
      <c r="I65" s="338"/>
      <c r="J65" s="338"/>
      <c r="K65" s="338"/>
      <c r="L65" s="338"/>
      <c r="M65" s="338"/>
      <c r="N65" s="338"/>
      <c r="O65" s="338"/>
      <c r="P65" s="138" t="s">
        <v>36</v>
      </c>
    </row>
    <row r="66" spans="1:16" ht="21" customHeight="1" x14ac:dyDescent="0.4">
      <c r="A66" s="82" t="s">
        <v>103</v>
      </c>
      <c r="B66" s="95"/>
      <c r="C66" s="337" t="s">
        <v>104</v>
      </c>
      <c r="D66" s="337"/>
      <c r="E66" s="337"/>
      <c r="F66" s="337"/>
      <c r="G66" s="337"/>
      <c r="H66" s="337"/>
      <c r="I66" s="337"/>
      <c r="J66" s="337"/>
      <c r="K66" s="337"/>
      <c r="L66" s="337"/>
      <c r="M66" s="337"/>
      <c r="N66" s="337"/>
      <c r="O66" s="337"/>
      <c r="P66" s="141"/>
    </row>
    <row r="67" spans="1:16" ht="21" customHeight="1" x14ac:dyDescent="0.4">
      <c r="A67" s="82" t="s">
        <v>105</v>
      </c>
      <c r="B67" s="95"/>
      <c r="C67" s="337" t="s">
        <v>106</v>
      </c>
      <c r="D67" s="337"/>
      <c r="E67" s="337"/>
      <c r="F67" s="337"/>
      <c r="G67" s="337"/>
      <c r="H67" s="337"/>
      <c r="I67" s="337"/>
      <c r="J67" s="337"/>
      <c r="K67" s="337"/>
      <c r="L67" s="337"/>
      <c r="M67" s="337"/>
      <c r="N67" s="337"/>
      <c r="O67" s="337"/>
      <c r="P67" s="139"/>
    </row>
    <row r="68" spans="1:16" ht="21" customHeight="1" x14ac:dyDescent="0.4">
      <c r="A68"/>
      <c r="B68" s="95"/>
      <c r="C68" s="140"/>
      <c r="D68" s="140"/>
      <c r="E68" s="140"/>
      <c r="F68" s="140"/>
      <c r="G68" s="140"/>
      <c r="H68" s="140"/>
      <c r="I68" s="140"/>
      <c r="J68" s="140"/>
      <c r="K68" s="140"/>
      <c r="L68" s="140"/>
      <c r="M68" s="140"/>
      <c r="N68" s="140"/>
      <c r="O68" s="140"/>
      <c r="P68" s="137"/>
    </row>
    <row r="69" spans="1:16" ht="21" customHeight="1" x14ac:dyDescent="0.4">
      <c r="A69"/>
      <c r="B69" s="272" t="s">
        <v>107</v>
      </c>
      <c r="C69" s="272"/>
      <c r="D69" s="272"/>
      <c r="E69" s="272"/>
      <c r="F69" s="272"/>
      <c r="G69" s="272"/>
      <c r="H69" s="272"/>
      <c r="I69" s="272"/>
      <c r="J69" s="272"/>
      <c r="K69" s="272"/>
      <c r="L69" s="272"/>
      <c r="M69" s="272"/>
      <c r="N69" s="272"/>
      <c r="O69" s="272"/>
      <c r="P69" s="272"/>
    </row>
    <row r="70" spans="1:16" ht="21" customHeight="1" x14ac:dyDescent="0.4">
      <c r="B70" s="95"/>
      <c r="C70" s="338" t="s">
        <v>35</v>
      </c>
      <c r="D70" s="338"/>
      <c r="E70" s="338"/>
      <c r="F70" s="338"/>
      <c r="G70" s="338"/>
      <c r="H70" s="338"/>
      <c r="I70" s="338"/>
      <c r="J70" s="338"/>
      <c r="K70" s="338"/>
      <c r="L70" s="338"/>
      <c r="M70" s="338"/>
      <c r="N70" s="338"/>
      <c r="O70" s="338"/>
      <c r="P70" s="138" t="s">
        <v>36</v>
      </c>
    </row>
    <row r="71" spans="1:16" ht="21" customHeight="1" x14ac:dyDescent="0.4">
      <c r="A71" s="82" t="s">
        <v>108</v>
      </c>
      <c r="B71" s="95"/>
      <c r="C71" s="337" t="s">
        <v>104</v>
      </c>
      <c r="D71" s="337"/>
      <c r="E71" s="337"/>
      <c r="F71" s="337"/>
      <c r="G71" s="337"/>
      <c r="H71" s="337"/>
      <c r="I71" s="337"/>
      <c r="J71" s="337"/>
      <c r="K71" s="337"/>
      <c r="L71" s="337"/>
      <c r="M71" s="337"/>
      <c r="N71" s="337"/>
      <c r="O71" s="337"/>
      <c r="P71" s="141"/>
    </row>
    <row r="72" spans="1:16" ht="21" customHeight="1" x14ac:dyDescent="0.4">
      <c r="A72" s="82" t="s">
        <v>109</v>
      </c>
      <c r="B72" s="95"/>
      <c r="C72" s="337" t="s">
        <v>106</v>
      </c>
      <c r="D72" s="337"/>
      <c r="E72" s="337"/>
      <c r="F72" s="337"/>
      <c r="G72" s="337"/>
      <c r="H72" s="337"/>
      <c r="I72" s="337"/>
      <c r="J72" s="337"/>
      <c r="K72" s="337"/>
      <c r="L72" s="337"/>
      <c r="M72" s="337"/>
      <c r="N72" s="337"/>
      <c r="O72" s="337"/>
      <c r="P72" s="139"/>
    </row>
    <row r="73" spans="1:16" ht="21" customHeight="1" x14ac:dyDescent="0.4">
      <c r="B73" s="88"/>
      <c r="C73" s="88"/>
      <c r="D73" s="88"/>
      <c r="E73" s="88"/>
      <c r="F73" s="88"/>
      <c r="G73" s="88"/>
      <c r="H73" s="88"/>
      <c r="I73" s="88"/>
      <c r="J73" s="88"/>
      <c r="K73" s="88"/>
      <c r="L73" s="88"/>
      <c r="M73" s="88"/>
      <c r="N73" s="88"/>
      <c r="O73" s="88"/>
      <c r="P73" s="88"/>
    </row>
    <row r="74" spans="1:16" ht="21" customHeight="1" x14ac:dyDescent="0.4">
      <c r="B74" s="402" t="s">
        <v>110</v>
      </c>
      <c r="C74" s="402"/>
      <c r="D74" s="402"/>
      <c r="E74" s="402"/>
      <c r="F74" s="402"/>
      <c r="G74" s="402"/>
      <c r="H74" s="402"/>
      <c r="I74" s="402"/>
      <c r="J74" s="402"/>
      <c r="K74" s="402"/>
      <c r="L74" s="402"/>
      <c r="M74" s="402"/>
      <c r="N74" s="402"/>
      <c r="O74" s="402"/>
      <c r="P74" s="402"/>
    </row>
    <row r="75" spans="1:16" ht="21" customHeight="1" x14ac:dyDescent="0.4">
      <c r="B75" s="272" t="s">
        <v>111</v>
      </c>
      <c r="C75" s="272"/>
      <c r="D75" s="272"/>
      <c r="E75" s="272"/>
      <c r="F75" s="272"/>
      <c r="G75" s="272"/>
      <c r="H75" s="272"/>
      <c r="I75" s="272"/>
      <c r="J75" s="272"/>
      <c r="K75" s="272"/>
      <c r="L75" s="272"/>
      <c r="M75" s="272"/>
      <c r="N75" s="272"/>
      <c r="O75" s="272"/>
      <c r="P75" s="272"/>
    </row>
    <row r="76" spans="1:16" ht="21" customHeight="1" x14ac:dyDescent="0.4">
      <c r="B76" s="95"/>
      <c r="C76" s="338" t="s">
        <v>35</v>
      </c>
      <c r="D76" s="338"/>
      <c r="E76" s="338"/>
      <c r="F76" s="338"/>
      <c r="G76" s="338"/>
      <c r="H76" s="338"/>
      <c r="I76" s="338"/>
      <c r="J76" s="338"/>
      <c r="K76" s="338"/>
      <c r="L76" s="338"/>
      <c r="M76" s="338"/>
      <c r="N76" s="338"/>
      <c r="O76" s="338"/>
      <c r="P76" s="138" t="s">
        <v>36</v>
      </c>
    </row>
    <row r="77" spans="1:16" ht="21" customHeight="1" x14ac:dyDescent="0.4">
      <c r="A77" s="82" t="s">
        <v>112</v>
      </c>
      <c r="B77" s="95"/>
      <c r="C77" s="358" t="s">
        <v>113</v>
      </c>
      <c r="D77" s="359"/>
      <c r="E77" s="359"/>
      <c r="F77" s="359"/>
      <c r="G77" s="359"/>
      <c r="H77" s="359"/>
      <c r="I77" s="359"/>
      <c r="J77" s="359"/>
      <c r="K77" s="359"/>
      <c r="L77" s="359"/>
      <c r="M77" s="359"/>
      <c r="N77" s="359"/>
      <c r="O77" s="360"/>
      <c r="P77" s="141"/>
    </row>
    <row r="78" spans="1:16" x14ac:dyDescent="0.4">
      <c r="A78" s="82" t="s">
        <v>114</v>
      </c>
      <c r="B78" s="95"/>
      <c r="C78" s="337" t="s">
        <v>115</v>
      </c>
      <c r="D78" s="337"/>
      <c r="E78" s="337"/>
      <c r="F78" s="337"/>
      <c r="G78" s="337"/>
      <c r="H78" s="337"/>
      <c r="I78" s="337"/>
      <c r="J78" s="337"/>
      <c r="K78" s="337"/>
      <c r="L78" s="337"/>
      <c r="M78" s="337"/>
      <c r="N78" s="337"/>
      <c r="O78" s="337"/>
      <c r="P78" s="139"/>
    </row>
    <row r="79" spans="1:16" ht="42" customHeight="1" x14ac:dyDescent="0.4">
      <c r="A79" s="82" t="s">
        <v>116</v>
      </c>
      <c r="B79" s="95"/>
      <c r="C79" s="337" t="s">
        <v>117</v>
      </c>
      <c r="D79" s="337"/>
      <c r="E79" s="337"/>
      <c r="F79" s="337"/>
      <c r="G79" s="337"/>
      <c r="H79" s="337"/>
      <c r="I79" s="337"/>
      <c r="J79" s="337"/>
      <c r="K79" s="337"/>
      <c r="L79" s="337"/>
      <c r="M79" s="337"/>
      <c r="N79" s="337"/>
      <c r="O79" s="337"/>
      <c r="P79" s="139"/>
    </row>
    <row r="80" spans="1:16" ht="21" customHeight="1" x14ac:dyDescent="0.4">
      <c r="B80" s="95"/>
      <c r="C80" s="95"/>
      <c r="D80" s="95"/>
      <c r="E80" s="95"/>
      <c r="F80" s="95"/>
      <c r="G80" s="95"/>
      <c r="H80" s="95"/>
      <c r="I80" s="95"/>
      <c r="J80" s="95"/>
      <c r="K80" s="95"/>
      <c r="L80" s="95"/>
      <c r="M80" s="95"/>
      <c r="N80" s="95"/>
      <c r="O80" s="95"/>
      <c r="P80" s="95"/>
    </row>
    <row r="81" spans="1:16" ht="21" customHeight="1" x14ac:dyDescent="0.4">
      <c r="B81" s="272" t="s">
        <v>118</v>
      </c>
      <c r="C81" s="272"/>
      <c r="D81" s="272"/>
      <c r="E81" s="272"/>
      <c r="F81" s="272"/>
      <c r="G81" s="272"/>
      <c r="H81" s="272"/>
      <c r="I81" s="272"/>
      <c r="J81" s="272"/>
      <c r="K81" s="272"/>
      <c r="L81" s="272"/>
      <c r="M81" s="272"/>
      <c r="N81" s="272"/>
      <c r="O81" s="272"/>
      <c r="P81" s="272"/>
    </row>
    <row r="82" spans="1:16" ht="21" customHeight="1" x14ac:dyDescent="0.4">
      <c r="B82" s="95"/>
      <c r="C82" s="338" t="s">
        <v>35</v>
      </c>
      <c r="D82" s="338"/>
      <c r="E82" s="338"/>
      <c r="F82" s="338"/>
      <c r="G82" s="338"/>
      <c r="H82" s="338"/>
      <c r="I82" s="338"/>
      <c r="J82" s="338"/>
      <c r="K82" s="338"/>
      <c r="L82" s="338"/>
      <c r="M82" s="338"/>
      <c r="N82" s="338"/>
      <c r="O82" s="338"/>
      <c r="P82" s="138" t="s">
        <v>36</v>
      </c>
    </row>
    <row r="83" spans="1:16" x14ac:dyDescent="0.4">
      <c r="B83" s="95"/>
      <c r="C83" s="361" t="s">
        <v>119</v>
      </c>
      <c r="D83" s="359"/>
      <c r="E83" s="359"/>
      <c r="F83" s="359"/>
      <c r="G83" s="359"/>
      <c r="H83" s="359"/>
      <c r="I83" s="359"/>
      <c r="J83" s="359"/>
      <c r="K83" s="359"/>
      <c r="L83" s="359"/>
      <c r="M83" s="359"/>
      <c r="N83" s="359"/>
      <c r="O83" s="360"/>
      <c r="P83" s="141"/>
    </row>
    <row r="84" spans="1:16" x14ac:dyDescent="0.4">
      <c r="A84" s="82" t="s">
        <v>120</v>
      </c>
      <c r="B84" s="95"/>
      <c r="C84" s="362"/>
      <c r="D84" s="358" t="s">
        <v>121</v>
      </c>
      <c r="E84" s="359"/>
      <c r="F84" s="359"/>
      <c r="G84" s="359"/>
      <c r="H84" s="359"/>
      <c r="I84" s="359"/>
      <c r="J84" s="359"/>
      <c r="K84" s="359"/>
      <c r="L84" s="359"/>
      <c r="M84" s="359"/>
      <c r="N84" s="359"/>
      <c r="O84" s="360"/>
      <c r="P84" s="141"/>
    </row>
    <row r="85" spans="1:16" x14ac:dyDescent="0.4">
      <c r="A85" s="82" t="s">
        <v>122</v>
      </c>
      <c r="B85" s="95"/>
      <c r="C85" s="362"/>
      <c r="D85" s="358" t="s">
        <v>123</v>
      </c>
      <c r="E85" s="359"/>
      <c r="F85" s="359"/>
      <c r="G85" s="359"/>
      <c r="H85" s="359"/>
      <c r="I85" s="359"/>
      <c r="J85" s="359"/>
      <c r="K85" s="359"/>
      <c r="L85" s="359"/>
      <c r="M85" s="359"/>
      <c r="N85" s="359"/>
      <c r="O85" s="360"/>
      <c r="P85" s="141"/>
    </row>
    <row r="86" spans="1:16" x14ac:dyDescent="0.4">
      <c r="A86" s="82" t="s">
        <v>124</v>
      </c>
      <c r="B86" s="95"/>
      <c r="C86" s="362"/>
      <c r="D86" s="358" t="s">
        <v>125</v>
      </c>
      <c r="E86" s="359"/>
      <c r="F86" s="359"/>
      <c r="G86" s="359"/>
      <c r="H86" s="359"/>
      <c r="I86" s="359"/>
      <c r="J86" s="359"/>
      <c r="K86" s="359"/>
      <c r="L86" s="359"/>
      <c r="M86" s="359"/>
      <c r="N86" s="359"/>
      <c r="O86" s="360"/>
      <c r="P86" s="141"/>
    </row>
    <row r="87" spans="1:16" x14ac:dyDescent="0.4">
      <c r="A87" s="82" t="s">
        <v>126</v>
      </c>
      <c r="B87" s="95"/>
      <c r="C87" s="363"/>
      <c r="D87" s="358" t="s">
        <v>127</v>
      </c>
      <c r="E87" s="359"/>
      <c r="F87" s="359"/>
      <c r="G87" s="359"/>
      <c r="H87" s="359"/>
      <c r="I87" s="359"/>
      <c r="J87" s="359"/>
      <c r="K87" s="359"/>
      <c r="L87" s="359"/>
      <c r="M87" s="359"/>
      <c r="N87" s="359"/>
      <c r="O87" s="360"/>
      <c r="P87" s="139"/>
    </row>
    <row r="88" spans="1:16" x14ac:dyDescent="0.4">
      <c r="A88" s="82" t="s">
        <v>128</v>
      </c>
      <c r="B88" s="95"/>
      <c r="C88" s="337" t="s">
        <v>129</v>
      </c>
      <c r="D88" s="337"/>
      <c r="E88" s="337"/>
      <c r="F88" s="337"/>
      <c r="G88" s="337"/>
      <c r="H88" s="337"/>
      <c r="I88" s="337"/>
      <c r="J88" s="337"/>
      <c r="K88" s="337"/>
      <c r="L88" s="337"/>
      <c r="M88" s="337"/>
      <c r="N88" s="337"/>
      <c r="O88" s="337"/>
      <c r="P88" s="139"/>
    </row>
    <row r="89" spans="1:16" ht="38.1" customHeight="1" x14ac:dyDescent="0.4">
      <c r="A89" s="82" t="s">
        <v>130</v>
      </c>
      <c r="B89" s="95"/>
      <c r="C89" s="337" t="s">
        <v>131</v>
      </c>
      <c r="D89" s="337"/>
      <c r="E89" s="337"/>
      <c r="F89" s="337"/>
      <c r="G89" s="337"/>
      <c r="H89" s="337"/>
      <c r="I89" s="337"/>
      <c r="J89" s="337"/>
      <c r="K89" s="337"/>
      <c r="L89" s="337"/>
      <c r="M89" s="337"/>
      <c r="N89" s="337"/>
      <c r="O89" s="337"/>
      <c r="P89" s="139"/>
    </row>
    <row r="90" spans="1:16" ht="38.1" customHeight="1" x14ac:dyDescent="0.4">
      <c r="A90" s="82" t="s">
        <v>132</v>
      </c>
      <c r="B90" s="95"/>
      <c r="C90" s="337" t="s">
        <v>133</v>
      </c>
      <c r="D90" s="337"/>
      <c r="E90" s="337"/>
      <c r="F90" s="337"/>
      <c r="G90" s="337"/>
      <c r="H90" s="337"/>
      <c r="I90" s="337"/>
      <c r="J90" s="337"/>
      <c r="K90" s="337"/>
      <c r="L90" s="337"/>
      <c r="M90" s="337"/>
      <c r="N90" s="337"/>
      <c r="O90" s="337"/>
      <c r="P90" s="139"/>
    </row>
    <row r="91" spans="1:16" ht="21" customHeight="1" x14ac:dyDescent="0.4">
      <c r="B91" s="95"/>
      <c r="C91" s="357" t="s">
        <v>134</v>
      </c>
      <c r="D91" s="357"/>
      <c r="E91" s="357"/>
      <c r="F91" s="357"/>
      <c r="G91" s="357"/>
      <c r="H91" s="357"/>
      <c r="I91" s="357"/>
      <c r="J91" s="357"/>
      <c r="K91" s="357"/>
      <c r="L91" s="357"/>
      <c r="M91" s="357"/>
      <c r="N91" s="357"/>
      <c r="O91" s="357"/>
      <c r="P91" s="357"/>
    </row>
    <row r="92" spans="1:16" ht="55.5" customHeight="1" x14ac:dyDescent="0.4">
      <c r="B92" s="95"/>
      <c r="C92" s="418" t="s">
        <v>135</v>
      </c>
      <c r="D92" s="418"/>
      <c r="E92" s="418"/>
      <c r="F92" s="418"/>
      <c r="G92" s="418"/>
      <c r="H92" s="418"/>
      <c r="I92" s="418"/>
      <c r="J92" s="418"/>
      <c r="K92" s="418"/>
      <c r="L92" s="418"/>
      <c r="M92" s="418"/>
      <c r="N92" s="418"/>
      <c r="O92" s="418"/>
      <c r="P92" s="418"/>
    </row>
    <row r="93" spans="1:16" ht="39.75" customHeight="1" x14ac:dyDescent="0.4">
      <c r="B93" s="95"/>
      <c r="C93" s="418" t="s">
        <v>136</v>
      </c>
      <c r="D93" s="418"/>
      <c r="E93" s="418"/>
      <c r="F93" s="418"/>
      <c r="G93" s="418"/>
      <c r="H93" s="418"/>
      <c r="I93" s="418"/>
      <c r="J93" s="418"/>
      <c r="K93" s="418"/>
      <c r="L93" s="418"/>
      <c r="M93" s="418"/>
      <c r="N93" s="418"/>
      <c r="O93" s="418"/>
      <c r="P93" s="418"/>
    </row>
    <row r="94" spans="1:16" ht="21" customHeight="1" x14ac:dyDescent="0.4">
      <c r="B94" s="95"/>
      <c r="C94" s="95"/>
      <c r="D94" s="95"/>
      <c r="E94" s="95"/>
      <c r="F94" s="95"/>
      <c r="G94" s="95"/>
      <c r="H94" s="95"/>
      <c r="I94" s="95"/>
      <c r="J94" s="95"/>
      <c r="K94" s="95"/>
      <c r="L94" s="95"/>
      <c r="M94" s="95"/>
      <c r="N94" s="95"/>
      <c r="O94" s="95"/>
      <c r="P94" s="95"/>
    </row>
    <row r="95" spans="1:16" ht="42" customHeight="1" x14ac:dyDescent="0.4">
      <c r="B95" s="244" t="s">
        <v>137</v>
      </c>
      <c r="C95" s="244"/>
      <c r="D95" s="244"/>
      <c r="E95" s="244"/>
      <c r="F95" s="244"/>
      <c r="G95" s="244"/>
      <c r="H95" s="244"/>
      <c r="I95" s="244"/>
      <c r="J95" s="244"/>
      <c r="K95" s="244"/>
      <c r="L95" s="244"/>
      <c r="M95" s="244"/>
      <c r="N95" s="244"/>
      <c r="O95" s="244"/>
      <c r="P95" s="244"/>
    </row>
    <row r="96" spans="1:16" ht="21" customHeight="1" x14ac:dyDescent="0.4">
      <c r="B96" s="95"/>
      <c r="C96" s="338" t="s">
        <v>35</v>
      </c>
      <c r="D96" s="338"/>
      <c r="E96" s="338"/>
      <c r="F96" s="338"/>
      <c r="G96" s="338"/>
      <c r="H96" s="338"/>
      <c r="I96" s="338"/>
      <c r="J96" s="338"/>
      <c r="K96" s="338"/>
      <c r="L96" s="338"/>
      <c r="M96" s="338"/>
      <c r="N96" s="338"/>
      <c r="O96" s="338"/>
      <c r="P96" s="138" t="s">
        <v>36</v>
      </c>
    </row>
    <row r="97" spans="1:16" ht="36" customHeight="1" x14ac:dyDescent="0.4">
      <c r="A97" s="82" t="s">
        <v>138</v>
      </c>
      <c r="B97" s="95"/>
      <c r="C97" s="337" t="s">
        <v>139</v>
      </c>
      <c r="D97" s="337"/>
      <c r="E97" s="337"/>
      <c r="F97" s="337"/>
      <c r="G97" s="337"/>
      <c r="H97" s="337"/>
      <c r="I97" s="337"/>
      <c r="J97" s="337"/>
      <c r="K97" s="337"/>
      <c r="L97" s="337"/>
      <c r="M97" s="337"/>
      <c r="N97" s="337"/>
      <c r="O97" s="337"/>
      <c r="P97" s="141"/>
    </row>
    <row r="98" spans="1:16" ht="34.15" customHeight="1" x14ac:dyDescent="0.4">
      <c r="A98" s="82" t="s">
        <v>140</v>
      </c>
      <c r="B98" s="95"/>
      <c r="C98" s="337" t="s">
        <v>141</v>
      </c>
      <c r="D98" s="337"/>
      <c r="E98" s="337"/>
      <c r="F98" s="337"/>
      <c r="G98" s="337"/>
      <c r="H98" s="337"/>
      <c r="I98" s="337"/>
      <c r="J98" s="337"/>
      <c r="K98" s="337"/>
      <c r="L98" s="337"/>
      <c r="M98" s="337"/>
      <c r="N98" s="337"/>
      <c r="O98" s="337"/>
      <c r="P98" s="139"/>
    </row>
    <row r="99" spans="1:16" ht="36.6" customHeight="1" x14ac:dyDescent="0.4">
      <c r="A99" s="82" t="s">
        <v>142</v>
      </c>
      <c r="B99" s="95"/>
      <c r="C99" s="337" t="s">
        <v>143</v>
      </c>
      <c r="D99" s="337"/>
      <c r="E99" s="337"/>
      <c r="F99" s="337"/>
      <c r="G99" s="337"/>
      <c r="H99" s="337"/>
      <c r="I99" s="337"/>
      <c r="J99" s="337"/>
      <c r="K99" s="337"/>
      <c r="L99" s="337"/>
      <c r="M99" s="337"/>
      <c r="N99" s="337"/>
      <c r="O99" s="337"/>
      <c r="P99" s="139"/>
    </row>
    <row r="100" spans="1:16" ht="21" customHeight="1" x14ac:dyDescent="0.4">
      <c r="B100" s="95"/>
      <c r="C100" s="95"/>
      <c r="D100" s="95"/>
      <c r="E100" s="95"/>
      <c r="F100" s="95"/>
      <c r="G100" s="95"/>
      <c r="H100" s="95"/>
      <c r="I100" s="95"/>
      <c r="J100" s="95"/>
      <c r="K100" s="95"/>
      <c r="L100" s="95"/>
      <c r="M100" s="95"/>
      <c r="N100" s="95"/>
      <c r="O100" s="95"/>
      <c r="P100" s="95"/>
    </row>
    <row r="101" spans="1:16" ht="42" customHeight="1" x14ac:dyDescent="0.4">
      <c r="B101" s="244" t="s">
        <v>144</v>
      </c>
      <c r="C101" s="244"/>
      <c r="D101" s="244"/>
      <c r="E101" s="244"/>
      <c r="F101" s="244"/>
      <c r="G101" s="244"/>
      <c r="H101" s="244"/>
      <c r="I101" s="244"/>
      <c r="J101" s="244"/>
      <c r="K101" s="244"/>
      <c r="L101" s="244"/>
      <c r="M101" s="244"/>
      <c r="N101" s="244"/>
      <c r="O101" s="244"/>
      <c r="P101" s="244"/>
    </row>
    <row r="102" spans="1:16" ht="21" customHeight="1" x14ac:dyDescent="0.4">
      <c r="B102" s="95"/>
      <c r="C102" s="338" t="s">
        <v>35</v>
      </c>
      <c r="D102" s="338"/>
      <c r="E102" s="338"/>
      <c r="F102" s="338"/>
      <c r="G102" s="338"/>
      <c r="H102" s="338"/>
      <c r="I102" s="338"/>
      <c r="J102" s="338"/>
      <c r="K102" s="338"/>
      <c r="L102" s="338"/>
      <c r="M102" s="338"/>
      <c r="N102" s="338"/>
      <c r="O102" s="338"/>
      <c r="P102" s="138" t="s">
        <v>36</v>
      </c>
    </row>
    <row r="103" spans="1:16" ht="36" customHeight="1" x14ac:dyDescent="0.4">
      <c r="A103" s="82" t="s">
        <v>145</v>
      </c>
      <c r="B103" s="95"/>
      <c r="C103" s="337" t="s">
        <v>146</v>
      </c>
      <c r="D103" s="337"/>
      <c r="E103" s="337"/>
      <c r="F103" s="337"/>
      <c r="G103" s="337"/>
      <c r="H103" s="337"/>
      <c r="I103" s="337"/>
      <c r="J103" s="337"/>
      <c r="K103" s="337"/>
      <c r="L103" s="337"/>
      <c r="M103" s="337"/>
      <c r="N103" s="337"/>
      <c r="O103" s="337"/>
      <c r="P103" s="177"/>
    </row>
    <row r="104" spans="1:16" ht="36.6" customHeight="1" x14ac:dyDescent="0.4">
      <c r="A104" s="82" t="s">
        <v>147</v>
      </c>
      <c r="B104" s="95"/>
      <c r="C104" s="337" t="s">
        <v>148</v>
      </c>
      <c r="D104" s="337"/>
      <c r="E104" s="337"/>
      <c r="F104" s="337"/>
      <c r="G104" s="337"/>
      <c r="H104" s="337"/>
      <c r="I104" s="337"/>
      <c r="J104" s="337"/>
      <c r="K104" s="337"/>
      <c r="L104" s="337"/>
      <c r="M104" s="337"/>
      <c r="N104" s="337"/>
      <c r="O104" s="337"/>
      <c r="P104" s="139"/>
    </row>
    <row r="105" spans="1:16" ht="36.6" customHeight="1" x14ac:dyDescent="0.4">
      <c r="A105" s="82" t="s">
        <v>149</v>
      </c>
      <c r="B105" s="95"/>
      <c r="C105" s="358" t="s">
        <v>150</v>
      </c>
      <c r="D105" s="359"/>
      <c r="E105" s="359"/>
      <c r="F105" s="359"/>
      <c r="G105" s="359"/>
      <c r="H105" s="359"/>
      <c r="I105" s="359"/>
      <c r="J105" s="359"/>
      <c r="K105" s="359"/>
      <c r="L105" s="359"/>
      <c r="M105" s="359"/>
      <c r="N105" s="359"/>
      <c r="O105" s="360"/>
      <c r="P105" s="139"/>
    </row>
    <row r="106" spans="1:16" x14ac:dyDescent="0.4">
      <c r="A106" s="82" t="s">
        <v>151</v>
      </c>
      <c r="B106" s="95"/>
      <c r="C106" s="337" t="s">
        <v>152</v>
      </c>
      <c r="D106" s="337"/>
      <c r="E106" s="337"/>
      <c r="F106" s="337"/>
      <c r="G106" s="337"/>
      <c r="H106" s="337"/>
      <c r="I106" s="337"/>
      <c r="J106" s="337"/>
      <c r="K106" s="337"/>
      <c r="L106" s="337"/>
      <c r="M106" s="337"/>
      <c r="N106" s="337"/>
      <c r="O106" s="337"/>
      <c r="P106" s="139"/>
    </row>
    <row r="107" spans="1:16" ht="36.75" customHeight="1" x14ac:dyDescent="0.4">
      <c r="B107" s="95"/>
      <c r="C107" s="357" t="s">
        <v>153</v>
      </c>
      <c r="D107" s="357"/>
      <c r="E107" s="357"/>
      <c r="F107" s="357"/>
      <c r="G107" s="357"/>
      <c r="H107" s="357"/>
      <c r="I107" s="357"/>
      <c r="J107" s="357"/>
      <c r="K107" s="357"/>
      <c r="L107" s="357"/>
      <c r="M107" s="357"/>
      <c r="N107" s="357"/>
      <c r="O107" s="357"/>
      <c r="P107" s="357"/>
    </row>
    <row r="108" spans="1:16" x14ac:dyDescent="0.4">
      <c r="B108" s="95"/>
      <c r="C108" s="140"/>
      <c r="D108" s="140"/>
      <c r="E108" s="140"/>
      <c r="F108" s="140"/>
      <c r="G108" s="140"/>
      <c r="H108" s="140"/>
      <c r="I108" s="140"/>
      <c r="J108" s="140"/>
      <c r="K108" s="140"/>
      <c r="L108" s="140"/>
      <c r="M108" s="140"/>
      <c r="N108" s="140"/>
      <c r="O108" s="140"/>
      <c r="P108" s="137"/>
    </row>
    <row r="109" spans="1:16" ht="19.5" x14ac:dyDescent="0.4">
      <c r="B109" s="244" t="s">
        <v>154</v>
      </c>
      <c r="C109" s="244"/>
      <c r="D109" s="244"/>
      <c r="E109" s="244"/>
      <c r="F109" s="244"/>
      <c r="G109" s="244"/>
      <c r="H109" s="244"/>
      <c r="I109" s="244"/>
      <c r="J109" s="244"/>
      <c r="K109" s="244"/>
      <c r="L109" s="244"/>
      <c r="M109" s="244"/>
      <c r="N109" s="244"/>
      <c r="O109" s="244"/>
      <c r="P109" s="244"/>
    </row>
    <row r="110" spans="1:16" ht="21" customHeight="1" x14ac:dyDescent="0.4">
      <c r="B110" s="95"/>
      <c r="C110" s="338" t="s">
        <v>35</v>
      </c>
      <c r="D110" s="338"/>
      <c r="E110" s="338"/>
      <c r="F110" s="338"/>
      <c r="G110" s="338"/>
      <c r="H110" s="338"/>
      <c r="I110" s="338"/>
      <c r="J110" s="338"/>
      <c r="K110" s="338"/>
      <c r="L110" s="338"/>
      <c r="M110" s="338"/>
      <c r="N110" s="338"/>
      <c r="O110" s="338"/>
      <c r="P110" s="138" t="s">
        <v>36</v>
      </c>
    </row>
    <row r="111" spans="1:16" ht="36" customHeight="1" x14ac:dyDescent="0.4">
      <c r="A111" s="82" t="s">
        <v>155</v>
      </c>
      <c r="B111" s="95"/>
      <c r="C111" s="337" t="s">
        <v>156</v>
      </c>
      <c r="D111" s="337"/>
      <c r="E111" s="337"/>
      <c r="F111" s="337"/>
      <c r="G111" s="337"/>
      <c r="H111" s="337"/>
      <c r="I111" s="337"/>
      <c r="J111" s="337"/>
      <c r="K111" s="337"/>
      <c r="L111" s="337"/>
      <c r="M111" s="337"/>
      <c r="N111" s="337"/>
      <c r="O111" s="337"/>
      <c r="P111" s="141"/>
    </row>
    <row r="112" spans="1:16" ht="21" customHeight="1" x14ac:dyDescent="0.4">
      <c r="B112" s="95"/>
      <c r="C112" s="95"/>
      <c r="D112" s="95"/>
      <c r="E112" s="95"/>
      <c r="F112" s="95"/>
      <c r="G112" s="95"/>
      <c r="H112" s="95"/>
      <c r="I112" s="95"/>
      <c r="J112" s="95"/>
      <c r="K112" s="95"/>
      <c r="L112" s="95"/>
      <c r="M112" s="95"/>
      <c r="N112" s="95"/>
      <c r="O112" s="95"/>
      <c r="P112" s="95"/>
    </row>
    <row r="113" spans="1:16" ht="19.5" x14ac:dyDescent="0.4">
      <c r="B113" s="244" t="s">
        <v>157</v>
      </c>
      <c r="C113" s="244"/>
      <c r="D113" s="244"/>
      <c r="E113" s="244"/>
      <c r="F113" s="244"/>
      <c r="G113" s="244"/>
      <c r="H113" s="244"/>
      <c r="I113" s="244"/>
      <c r="J113" s="244"/>
      <c r="K113" s="244"/>
      <c r="L113" s="244"/>
      <c r="M113" s="244"/>
      <c r="N113" s="244"/>
      <c r="O113" s="244"/>
      <c r="P113" s="244"/>
    </row>
    <row r="114" spans="1:16" ht="21" customHeight="1" x14ac:dyDescent="0.4">
      <c r="B114" s="95"/>
      <c r="C114" s="338" t="s">
        <v>35</v>
      </c>
      <c r="D114" s="338"/>
      <c r="E114" s="338"/>
      <c r="F114" s="338"/>
      <c r="G114" s="338"/>
      <c r="H114" s="338"/>
      <c r="I114" s="338"/>
      <c r="J114" s="338"/>
      <c r="K114" s="338"/>
      <c r="L114" s="338"/>
      <c r="M114" s="338"/>
      <c r="N114" s="338"/>
      <c r="O114" s="338"/>
      <c r="P114" s="138" t="s">
        <v>36</v>
      </c>
    </row>
    <row r="115" spans="1:16" ht="36" customHeight="1" x14ac:dyDescent="0.4">
      <c r="A115" s="82" t="s">
        <v>158</v>
      </c>
      <c r="B115" s="95"/>
      <c r="C115" s="337" t="s">
        <v>159</v>
      </c>
      <c r="D115" s="337"/>
      <c r="E115" s="337"/>
      <c r="F115" s="337"/>
      <c r="G115" s="337"/>
      <c r="H115" s="337"/>
      <c r="I115" s="337"/>
      <c r="J115" s="337"/>
      <c r="K115" s="337"/>
      <c r="L115" s="337"/>
      <c r="M115" s="337"/>
      <c r="N115" s="337"/>
      <c r="O115" s="337"/>
      <c r="P115" s="141"/>
    </row>
    <row r="116" spans="1:16" ht="36.6" customHeight="1" x14ac:dyDescent="0.4">
      <c r="A116" s="82" t="s">
        <v>160</v>
      </c>
      <c r="B116" s="95"/>
      <c r="C116" s="337" t="s">
        <v>161</v>
      </c>
      <c r="D116" s="337"/>
      <c r="E116" s="337"/>
      <c r="F116" s="337"/>
      <c r="G116" s="337"/>
      <c r="H116" s="337"/>
      <c r="I116" s="337"/>
      <c r="J116" s="337"/>
      <c r="K116" s="337"/>
      <c r="L116" s="337"/>
      <c r="M116" s="337"/>
      <c r="N116" s="337"/>
      <c r="O116" s="337"/>
      <c r="P116" s="139"/>
    </row>
    <row r="117" spans="1:16" ht="54" customHeight="1" x14ac:dyDescent="0.4">
      <c r="A117" s="82" t="s">
        <v>162</v>
      </c>
      <c r="B117" s="95"/>
      <c r="C117" s="358" t="s">
        <v>163</v>
      </c>
      <c r="D117" s="359"/>
      <c r="E117" s="359"/>
      <c r="F117" s="359"/>
      <c r="G117" s="359"/>
      <c r="H117" s="359"/>
      <c r="I117" s="359"/>
      <c r="J117" s="359"/>
      <c r="K117" s="359"/>
      <c r="L117" s="359"/>
      <c r="M117" s="359"/>
      <c r="N117" s="359"/>
      <c r="O117" s="360"/>
      <c r="P117" s="139"/>
    </row>
    <row r="118" spans="1:16" ht="33" customHeight="1" x14ac:dyDescent="0.4">
      <c r="A118" s="82" t="s">
        <v>164</v>
      </c>
      <c r="B118" s="95"/>
      <c r="C118" s="337" t="s">
        <v>165</v>
      </c>
      <c r="D118" s="337"/>
      <c r="E118" s="337"/>
      <c r="F118" s="337"/>
      <c r="G118" s="337"/>
      <c r="H118" s="337"/>
      <c r="I118" s="337"/>
      <c r="J118" s="337"/>
      <c r="K118" s="337"/>
      <c r="L118" s="337"/>
      <c r="M118" s="337"/>
      <c r="N118" s="337"/>
      <c r="O118" s="337"/>
      <c r="P118" s="139"/>
    </row>
    <row r="119" spans="1:16" x14ac:dyDescent="0.4">
      <c r="B119" s="95"/>
      <c r="C119" s="357" t="s">
        <v>166</v>
      </c>
      <c r="D119" s="357"/>
      <c r="E119" s="357"/>
      <c r="F119" s="357"/>
      <c r="G119" s="357"/>
      <c r="H119" s="357"/>
      <c r="I119" s="357"/>
      <c r="J119" s="357"/>
      <c r="K119" s="357"/>
      <c r="L119" s="357"/>
      <c r="M119" s="357"/>
      <c r="N119" s="357"/>
      <c r="O119" s="357"/>
      <c r="P119" s="357"/>
    </row>
    <row r="120" spans="1:16" ht="21" customHeight="1" x14ac:dyDescent="0.4">
      <c r="B120" s="95"/>
      <c r="C120" s="95"/>
      <c r="D120" s="95"/>
      <c r="E120" s="95"/>
      <c r="F120" s="95"/>
      <c r="G120" s="95"/>
      <c r="H120" s="95"/>
      <c r="I120" s="95"/>
      <c r="J120" s="95"/>
      <c r="K120" s="95"/>
      <c r="L120" s="95"/>
      <c r="M120" s="95"/>
      <c r="N120" s="95"/>
      <c r="O120" s="95"/>
      <c r="P120" s="95"/>
    </row>
    <row r="121" spans="1:16" ht="21" customHeight="1" x14ac:dyDescent="0.4">
      <c r="B121" s="272" t="s">
        <v>167</v>
      </c>
      <c r="C121" s="272"/>
      <c r="D121" s="272"/>
      <c r="E121" s="272"/>
      <c r="F121" s="272"/>
      <c r="G121" s="272"/>
      <c r="H121" s="272"/>
      <c r="I121" s="272"/>
      <c r="J121" s="272"/>
      <c r="K121" s="272"/>
      <c r="L121" s="272"/>
      <c r="M121" s="272"/>
      <c r="N121" s="272"/>
      <c r="O121" s="272"/>
      <c r="P121" s="272"/>
    </row>
    <row r="122" spans="1:16" ht="21" customHeight="1" x14ac:dyDescent="0.4">
      <c r="B122" s="95"/>
      <c r="C122" s="338" t="s">
        <v>35</v>
      </c>
      <c r="D122" s="338"/>
      <c r="E122" s="338"/>
      <c r="F122" s="338"/>
      <c r="G122" s="338"/>
      <c r="H122" s="338"/>
      <c r="I122" s="338"/>
      <c r="J122" s="338"/>
      <c r="K122" s="338"/>
      <c r="L122" s="338"/>
      <c r="M122" s="338"/>
      <c r="N122" s="338"/>
      <c r="O122" s="338"/>
      <c r="P122" s="138" t="s">
        <v>36</v>
      </c>
    </row>
    <row r="123" spans="1:16" ht="50.25" customHeight="1" x14ac:dyDescent="0.4">
      <c r="A123" s="82" t="s">
        <v>168</v>
      </c>
      <c r="B123" s="95"/>
      <c r="C123" s="337" t="s">
        <v>169</v>
      </c>
      <c r="D123" s="337"/>
      <c r="E123" s="337"/>
      <c r="F123" s="337"/>
      <c r="G123" s="337"/>
      <c r="H123" s="337"/>
      <c r="I123" s="337"/>
      <c r="J123" s="337"/>
      <c r="K123" s="337"/>
      <c r="L123" s="337"/>
      <c r="M123" s="337"/>
      <c r="N123" s="337"/>
      <c r="O123" s="337"/>
      <c r="P123" s="141"/>
    </row>
    <row r="124" spans="1:16" ht="50.25" customHeight="1" x14ac:dyDescent="0.4">
      <c r="A124" s="82" t="s">
        <v>170</v>
      </c>
      <c r="B124" s="95"/>
      <c r="C124" s="337" t="s">
        <v>171</v>
      </c>
      <c r="D124" s="337"/>
      <c r="E124" s="337"/>
      <c r="F124" s="337"/>
      <c r="G124" s="337"/>
      <c r="H124" s="337"/>
      <c r="I124" s="337"/>
      <c r="J124" s="337"/>
      <c r="K124" s="337"/>
      <c r="L124" s="337"/>
      <c r="M124" s="337"/>
      <c r="N124" s="337"/>
      <c r="O124" s="337"/>
      <c r="P124" s="139"/>
    </row>
    <row r="125" spans="1:16" ht="50.25" customHeight="1" x14ac:dyDescent="0.4">
      <c r="A125" s="82" t="s">
        <v>172</v>
      </c>
      <c r="B125" s="95"/>
      <c r="C125" s="337" t="s">
        <v>173</v>
      </c>
      <c r="D125" s="337"/>
      <c r="E125" s="337"/>
      <c r="F125" s="337"/>
      <c r="G125" s="337"/>
      <c r="H125" s="337"/>
      <c r="I125" s="337"/>
      <c r="J125" s="337"/>
      <c r="K125" s="337"/>
      <c r="L125" s="337"/>
      <c r="M125" s="337"/>
      <c r="N125" s="337"/>
      <c r="O125" s="337"/>
      <c r="P125" s="139"/>
    </row>
    <row r="126" spans="1:16" x14ac:dyDescent="0.4">
      <c r="B126" s="95"/>
      <c r="C126" s="140"/>
      <c r="D126" s="140"/>
      <c r="E126" s="140"/>
      <c r="F126" s="140"/>
      <c r="G126" s="140"/>
      <c r="H126" s="140"/>
      <c r="I126" s="140"/>
      <c r="J126" s="140"/>
      <c r="K126" s="140"/>
      <c r="L126" s="140"/>
      <c r="M126" s="140"/>
      <c r="N126" s="140"/>
      <c r="O126" s="140"/>
      <c r="P126" s="137"/>
    </row>
    <row r="127" spans="1:16" ht="21" customHeight="1" x14ac:dyDescent="0.4">
      <c r="B127" s="272" t="s">
        <v>174</v>
      </c>
      <c r="C127" s="272"/>
      <c r="D127" s="272"/>
      <c r="E127" s="272"/>
      <c r="F127" s="272"/>
      <c r="G127" s="272"/>
      <c r="H127" s="272"/>
      <c r="I127" s="272"/>
      <c r="J127" s="272"/>
      <c r="K127" s="272"/>
      <c r="L127" s="272"/>
      <c r="M127" s="272"/>
      <c r="N127" s="272"/>
      <c r="O127" s="272"/>
      <c r="P127" s="272"/>
    </row>
    <row r="128" spans="1:16" ht="21" customHeight="1" x14ac:dyDescent="0.4">
      <c r="B128" s="95"/>
      <c r="C128" s="338" t="s">
        <v>35</v>
      </c>
      <c r="D128" s="338"/>
      <c r="E128" s="338"/>
      <c r="F128" s="338"/>
      <c r="G128" s="338"/>
      <c r="H128" s="338"/>
      <c r="I128" s="338"/>
      <c r="J128" s="338"/>
      <c r="K128" s="338"/>
      <c r="L128" s="338"/>
      <c r="M128" s="338"/>
      <c r="N128" s="338"/>
      <c r="O128" s="338"/>
      <c r="P128" s="138" t="s">
        <v>36</v>
      </c>
    </row>
    <row r="129" spans="1:16" ht="51.75" customHeight="1" x14ac:dyDescent="0.4">
      <c r="A129" s="82" t="s">
        <v>175</v>
      </c>
      <c r="B129" s="95"/>
      <c r="C129" s="337" t="s">
        <v>176</v>
      </c>
      <c r="D129" s="337"/>
      <c r="E129" s="337"/>
      <c r="F129" s="337"/>
      <c r="G129" s="337"/>
      <c r="H129" s="337"/>
      <c r="I129" s="337"/>
      <c r="J129" s="337"/>
      <c r="K129" s="337"/>
      <c r="L129" s="337"/>
      <c r="M129" s="337"/>
      <c r="N129" s="337"/>
      <c r="O129" s="337"/>
      <c r="P129" s="141"/>
    </row>
    <row r="130" spans="1:16" ht="51.75" customHeight="1" x14ac:dyDescent="0.4">
      <c r="A130" s="82" t="s">
        <v>177</v>
      </c>
      <c r="B130" s="95"/>
      <c r="C130" s="337" t="s">
        <v>178</v>
      </c>
      <c r="D130" s="337"/>
      <c r="E130" s="337"/>
      <c r="F130" s="337"/>
      <c r="G130" s="337"/>
      <c r="H130" s="337"/>
      <c r="I130" s="337"/>
      <c r="J130" s="337"/>
      <c r="K130" s="337"/>
      <c r="L130" s="337"/>
      <c r="M130" s="337"/>
      <c r="N130" s="337"/>
      <c r="O130" s="337"/>
      <c r="P130" s="139"/>
    </row>
    <row r="131" spans="1:16" ht="51.75" customHeight="1" x14ac:dyDescent="0.4">
      <c r="A131" s="82" t="s">
        <v>179</v>
      </c>
      <c r="B131" s="95"/>
      <c r="C131" s="337" t="s">
        <v>180</v>
      </c>
      <c r="D131" s="337"/>
      <c r="E131" s="337"/>
      <c r="F131" s="337"/>
      <c r="G131" s="337"/>
      <c r="H131" s="337"/>
      <c r="I131" s="337"/>
      <c r="J131" s="337"/>
      <c r="K131" s="337"/>
      <c r="L131" s="337"/>
      <c r="M131" s="337"/>
      <c r="N131" s="337"/>
      <c r="O131" s="337"/>
      <c r="P131" s="139"/>
    </row>
    <row r="132" spans="1:16" ht="21" customHeight="1" x14ac:dyDescent="0.4">
      <c r="B132" s="95"/>
      <c r="C132" s="95"/>
      <c r="D132" s="95"/>
      <c r="E132" s="95"/>
      <c r="F132" s="95"/>
      <c r="G132" s="95"/>
      <c r="H132" s="95"/>
      <c r="I132" s="95"/>
      <c r="J132" s="95"/>
      <c r="K132" s="95"/>
      <c r="L132" s="95"/>
      <c r="M132" s="95"/>
      <c r="N132" s="95"/>
      <c r="O132" s="95"/>
      <c r="P132" s="95"/>
    </row>
    <row r="133" spans="1:16" ht="21" customHeight="1" x14ac:dyDescent="0.4">
      <c r="B133" s="272" t="s">
        <v>181</v>
      </c>
      <c r="C133" s="272"/>
      <c r="D133" s="272"/>
      <c r="E133" s="272"/>
      <c r="F133" s="272"/>
      <c r="G133" s="272"/>
      <c r="H133" s="272"/>
      <c r="I133" s="272"/>
      <c r="J133" s="272"/>
      <c r="K133" s="272"/>
      <c r="L133" s="272"/>
      <c r="M133" s="272"/>
      <c r="N133" s="272"/>
      <c r="O133" s="272"/>
      <c r="P133" s="272"/>
    </row>
    <row r="134" spans="1:16" ht="21" customHeight="1" x14ac:dyDescent="0.4">
      <c r="B134" s="95"/>
      <c r="C134" s="338" t="s">
        <v>35</v>
      </c>
      <c r="D134" s="338"/>
      <c r="E134" s="338"/>
      <c r="F134" s="338"/>
      <c r="G134" s="338"/>
      <c r="H134" s="338"/>
      <c r="I134" s="338"/>
      <c r="J134" s="338"/>
      <c r="K134" s="338"/>
      <c r="L134" s="338"/>
      <c r="M134" s="338"/>
      <c r="N134" s="338"/>
      <c r="O134" s="338"/>
      <c r="P134" s="138" t="s">
        <v>36</v>
      </c>
    </row>
    <row r="135" spans="1:16" ht="52.5" customHeight="1" x14ac:dyDescent="0.4">
      <c r="A135" s="82" t="s">
        <v>182</v>
      </c>
      <c r="B135" s="95"/>
      <c r="C135" s="337" t="s">
        <v>183</v>
      </c>
      <c r="D135" s="337"/>
      <c r="E135" s="337"/>
      <c r="F135" s="337"/>
      <c r="G135" s="337"/>
      <c r="H135" s="337"/>
      <c r="I135" s="337"/>
      <c r="J135" s="337"/>
      <c r="K135" s="337"/>
      <c r="L135" s="337"/>
      <c r="M135" s="337"/>
      <c r="N135" s="337"/>
      <c r="O135" s="337"/>
      <c r="P135" s="141"/>
    </row>
    <row r="136" spans="1:16" ht="52.5" customHeight="1" x14ac:dyDescent="0.4">
      <c r="A136" s="82" t="s">
        <v>184</v>
      </c>
      <c r="B136" s="95"/>
      <c r="C136" s="337" t="s">
        <v>185</v>
      </c>
      <c r="D136" s="337"/>
      <c r="E136" s="337"/>
      <c r="F136" s="337"/>
      <c r="G136" s="337"/>
      <c r="H136" s="337"/>
      <c r="I136" s="337"/>
      <c r="J136" s="337"/>
      <c r="K136" s="337"/>
      <c r="L136" s="337"/>
      <c r="M136" s="337"/>
      <c r="N136" s="337"/>
      <c r="O136" s="337"/>
      <c r="P136" s="139"/>
    </row>
    <row r="137" spans="1:16" ht="52.5" customHeight="1" x14ac:dyDescent="0.4">
      <c r="A137" s="82" t="s">
        <v>186</v>
      </c>
      <c r="B137" s="95"/>
      <c r="C137" s="337" t="s">
        <v>187</v>
      </c>
      <c r="D137" s="337"/>
      <c r="E137" s="337"/>
      <c r="F137" s="337"/>
      <c r="G137" s="337"/>
      <c r="H137" s="337"/>
      <c r="I137" s="337"/>
      <c r="J137" s="337"/>
      <c r="K137" s="337"/>
      <c r="L137" s="337"/>
      <c r="M137" s="337"/>
      <c r="N137" s="337"/>
      <c r="O137" s="337"/>
      <c r="P137" s="139"/>
    </row>
    <row r="138" spans="1:16" x14ac:dyDescent="0.4">
      <c r="B138" s="95"/>
      <c r="C138" s="140"/>
      <c r="D138" s="140"/>
      <c r="E138" s="140"/>
      <c r="F138" s="140"/>
      <c r="G138" s="140"/>
      <c r="H138" s="140"/>
      <c r="I138" s="140"/>
      <c r="J138" s="140"/>
      <c r="K138" s="140"/>
      <c r="L138" s="140"/>
      <c r="M138" s="140"/>
      <c r="N138" s="140"/>
      <c r="O138" s="140"/>
      <c r="P138" s="137"/>
    </row>
    <row r="139" spans="1:16" ht="21" customHeight="1" x14ac:dyDescent="0.4">
      <c r="B139" s="272" t="s">
        <v>188</v>
      </c>
      <c r="C139" s="272"/>
      <c r="D139" s="272"/>
      <c r="E139" s="272"/>
      <c r="F139" s="272"/>
      <c r="G139" s="272"/>
      <c r="H139" s="272"/>
      <c r="I139" s="272"/>
      <c r="J139" s="272"/>
      <c r="K139" s="272"/>
      <c r="L139" s="272"/>
      <c r="M139" s="272"/>
      <c r="N139" s="272"/>
      <c r="O139" s="272"/>
      <c r="P139" s="272"/>
    </row>
    <row r="140" spans="1:16" ht="21" customHeight="1" x14ac:dyDescent="0.4">
      <c r="B140" s="95"/>
      <c r="C140" s="338" t="s">
        <v>35</v>
      </c>
      <c r="D140" s="338"/>
      <c r="E140" s="338"/>
      <c r="F140" s="338"/>
      <c r="G140" s="338"/>
      <c r="H140" s="338"/>
      <c r="I140" s="338"/>
      <c r="J140" s="338"/>
      <c r="K140" s="338"/>
      <c r="L140" s="338"/>
      <c r="M140" s="338"/>
      <c r="N140" s="338"/>
      <c r="O140" s="338"/>
      <c r="P140" s="138" t="s">
        <v>36</v>
      </c>
    </row>
    <row r="141" spans="1:16" ht="52.5" customHeight="1" x14ac:dyDescent="0.4">
      <c r="A141" s="82" t="s">
        <v>189</v>
      </c>
      <c r="B141" s="95"/>
      <c r="C141" s="337" t="s">
        <v>190</v>
      </c>
      <c r="D141" s="337"/>
      <c r="E141" s="337"/>
      <c r="F141" s="337"/>
      <c r="G141" s="337"/>
      <c r="H141" s="337"/>
      <c r="I141" s="337"/>
      <c r="J141" s="337"/>
      <c r="K141" s="337"/>
      <c r="L141" s="337"/>
      <c r="M141" s="337"/>
      <c r="N141" s="337"/>
      <c r="O141" s="337"/>
      <c r="P141" s="141"/>
    </row>
    <row r="142" spans="1:16" ht="52.5" customHeight="1" x14ac:dyDescent="0.4">
      <c r="A142" s="82" t="s">
        <v>191</v>
      </c>
      <c r="B142" s="95"/>
      <c r="C142" s="337" t="s">
        <v>192</v>
      </c>
      <c r="D142" s="337"/>
      <c r="E142" s="337"/>
      <c r="F142" s="337"/>
      <c r="G142" s="337"/>
      <c r="H142" s="337"/>
      <c r="I142" s="337"/>
      <c r="J142" s="337"/>
      <c r="K142" s="337"/>
      <c r="L142" s="337"/>
      <c r="M142" s="337"/>
      <c r="N142" s="337"/>
      <c r="O142" s="337"/>
      <c r="P142" s="139"/>
    </row>
    <row r="143" spans="1:16" ht="52.5" customHeight="1" x14ac:dyDescent="0.4">
      <c r="A143" s="82" t="s">
        <v>193</v>
      </c>
      <c r="B143" s="95"/>
      <c r="C143" s="337" t="s">
        <v>194</v>
      </c>
      <c r="D143" s="337"/>
      <c r="E143" s="337"/>
      <c r="F143" s="337"/>
      <c r="G143" s="337"/>
      <c r="H143" s="337"/>
      <c r="I143" s="337"/>
      <c r="J143" s="337"/>
      <c r="K143" s="337"/>
      <c r="L143" s="337"/>
      <c r="M143" s="337"/>
      <c r="N143" s="337"/>
      <c r="O143" s="337"/>
      <c r="P143" s="139"/>
    </row>
    <row r="144" spans="1:16" x14ac:dyDescent="0.4">
      <c r="B144" s="88"/>
      <c r="C144" s="113"/>
      <c r="D144" s="113"/>
      <c r="E144" s="113"/>
      <c r="F144" s="113"/>
      <c r="G144" s="113"/>
      <c r="H144" s="113"/>
      <c r="I144" s="113"/>
      <c r="J144" s="113"/>
      <c r="K144" s="113"/>
      <c r="L144" s="113"/>
      <c r="M144" s="113"/>
      <c r="N144" s="113"/>
      <c r="O144" s="113"/>
      <c r="P144" s="3"/>
    </row>
    <row r="145" spans="1:16" ht="21" customHeight="1" x14ac:dyDescent="0.4">
      <c r="B145" s="272" t="s">
        <v>195</v>
      </c>
      <c r="C145" s="272"/>
      <c r="D145" s="272"/>
      <c r="E145" s="272"/>
      <c r="F145" s="272"/>
      <c r="G145" s="272"/>
      <c r="H145" s="272"/>
      <c r="I145" s="272"/>
      <c r="J145" s="272"/>
      <c r="K145" s="272"/>
      <c r="L145" s="272"/>
      <c r="M145" s="272"/>
      <c r="N145" s="272"/>
      <c r="O145" s="272"/>
      <c r="P145" s="272"/>
    </row>
    <row r="146" spans="1:16" ht="21" customHeight="1" x14ac:dyDescent="0.4">
      <c r="B146" s="95"/>
      <c r="C146" s="338" t="s">
        <v>35</v>
      </c>
      <c r="D146" s="338"/>
      <c r="E146" s="338"/>
      <c r="F146" s="338"/>
      <c r="G146" s="338"/>
      <c r="H146" s="338"/>
      <c r="I146" s="338"/>
      <c r="J146" s="338"/>
      <c r="K146" s="338"/>
      <c r="L146" s="338"/>
      <c r="M146" s="338"/>
      <c r="N146" s="338"/>
      <c r="O146" s="338"/>
      <c r="P146" s="138" t="s">
        <v>36</v>
      </c>
    </row>
    <row r="147" spans="1:16" ht="36" customHeight="1" x14ac:dyDescent="0.4">
      <c r="A147" s="82" t="s">
        <v>196</v>
      </c>
      <c r="B147" s="95"/>
      <c r="C147" s="337" t="s">
        <v>197</v>
      </c>
      <c r="D147" s="337"/>
      <c r="E147" s="337"/>
      <c r="F147" s="337"/>
      <c r="G147" s="337"/>
      <c r="H147" s="337"/>
      <c r="I147" s="337"/>
      <c r="J147" s="337"/>
      <c r="K147" s="337"/>
      <c r="L147" s="337"/>
      <c r="M147" s="337"/>
      <c r="N147" s="337"/>
      <c r="O147" s="337"/>
      <c r="P147" s="141"/>
    </row>
    <row r="148" spans="1:16" x14ac:dyDescent="0.4">
      <c r="A148" s="82" t="s">
        <v>198</v>
      </c>
      <c r="B148" s="95"/>
      <c r="C148" s="337" t="s">
        <v>199</v>
      </c>
      <c r="D148" s="337"/>
      <c r="E148" s="337"/>
      <c r="F148" s="337"/>
      <c r="G148" s="337"/>
      <c r="H148" s="337"/>
      <c r="I148" s="337"/>
      <c r="J148" s="337"/>
      <c r="K148" s="337"/>
      <c r="L148" s="337"/>
      <c r="M148" s="337"/>
      <c r="N148" s="337"/>
      <c r="O148" s="337"/>
      <c r="P148" s="139"/>
    </row>
    <row r="149" spans="1:16" x14ac:dyDescent="0.4">
      <c r="A149" s="82" t="s">
        <v>200</v>
      </c>
      <c r="B149" s="95"/>
      <c r="C149" s="337" t="s">
        <v>201</v>
      </c>
      <c r="D149" s="337"/>
      <c r="E149" s="337"/>
      <c r="F149" s="337"/>
      <c r="G149" s="337"/>
      <c r="H149" s="337"/>
      <c r="I149" s="337"/>
      <c r="J149" s="337"/>
      <c r="K149" s="337"/>
      <c r="L149" s="337"/>
      <c r="M149" s="337"/>
      <c r="N149" s="337"/>
      <c r="O149" s="337"/>
      <c r="P149" s="139"/>
    </row>
    <row r="150" spans="1:16" ht="36.75" customHeight="1" x14ac:dyDescent="0.4">
      <c r="B150" s="95"/>
      <c r="C150" s="357" t="s">
        <v>202</v>
      </c>
      <c r="D150" s="357"/>
      <c r="E150" s="357"/>
      <c r="F150" s="357"/>
      <c r="G150" s="357"/>
      <c r="H150" s="357"/>
      <c r="I150" s="357"/>
      <c r="J150" s="357"/>
      <c r="K150" s="357"/>
      <c r="L150" s="357"/>
      <c r="M150" s="357"/>
      <c r="N150" s="357"/>
      <c r="O150" s="357"/>
      <c r="P150" s="357"/>
    </row>
    <row r="151" spans="1:16" x14ac:dyDescent="0.4">
      <c r="B151" s="95"/>
      <c r="C151" s="140"/>
      <c r="D151" s="140"/>
      <c r="E151" s="140"/>
      <c r="F151" s="140"/>
      <c r="G151" s="140"/>
      <c r="H151" s="140"/>
      <c r="I151" s="140"/>
      <c r="J151" s="140"/>
      <c r="K151" s="140"/>
      <c r="L151" s="140"/>
      <c r="M151" s="140"/>
      <c r="N151" s="140"/>
      <c r="O151" s="140"/>
      <c r="P151" s="137"/>
    </row>
    <row r="152" spans="1:16" ht="21" customHeight="1" x14ac:dyDescent="0.4">
      <c r="B152" s="272" t="s">
        <v>203</v>
      </c>
      <c r="C152" s="272"/>
      <c r="D152" s="272"/>
      <c r="E152" s="272"/>
      <c r="F152" s="272"/>
      <c r="G152" s="272"/>
      <c r="H152" s="272"/>
      <c r="I152" s="272"/>
      <c r="J152" s="272"/>
      <c r="K152" s="272"/>
      <c r="L152" s="272"/>
      <c r="M152" s="272"/>
      <c r="N152" s="272"/>
      <c r="O152" s="272"/>
      <c r="P152" s="272"/>
    </row>
    <row r="153" spans="1:16" ht="21" customHeight="1" x14ac:dyDescent="0.4">
      <c r="B153" s="95"/>
      <c r="C153" s="338" t="s">
        <v>35</v>
      </c>
      <c r="D153" s="338"/>
      <c r="E153" s="338"/>
      <c r="F153" s="338"/>
      <c r="G153" s="338"/>
      <c r="H153" s="338"/>
      <c r="I153" s="338"/>
      <c r="J153" s="338"/>
      <c r="K153" s="338"/>
      <c r="L153" s="338"/>
      <c r="M153" s="338"/>
      <c r="N153" s="338"/>
      <c r="O153" s="338"/>
      <c r="P153" s="138" t="s">
        <v>36</v>
      </c>
    </row>
    <row r="154" spans="1:16" ht="36" customHeight="1" x14ac:dyDescent="0.4">
      <c r="A154" s="82" t="s">
        <v>204</v>
      </c>
      <c r="B154" s="95"/>
      <c r="C154" s="337" t="s">
        <v>205</v>
      </c>
      <c r="D154" s="337"/>
      <c r="E154" s="337"/>
      <c r="F154" s="337"/>
      <c r="G154" s="337"/>
      <c r="H154" s="337"/>
      <c r="I154" s="337"/>
      <c r="J154" s="337"/>
      <c r="K154" s="337"/>
      <c r="L154" s="337"/>
      <c r="M154" s="337"/>
      <c r="N154" s="337"/>
      <c r="O154" s="337"/>
      <c r="P154" s="141"/>
    </row>
    <row r="155" spans="1:16" ht="36.6" customHeight="1" x14ac:dyDescent="0.4">
      <c r="A155" s="82" t="s">
        <v>206</v>
      </c>
      <c r="B155" s="95"/>
      <c r="C155" s="337" t="s">
        <v>207</v>
      </c>
      <c r="D155" s="337"/>
      <c r="E155" s="337"/>
      <c r="F155" s="337"/>
      <c r="G155" s="337"/>
      <c r="H155" s="337"/>
      <c r="I155" s="337"/>
      <c r="J155" s="337"/>
      <c r="K155" s="337"/>
      <c r="L155" s="337"/>
      <c r="M155" s="337"/>
      <c r="N155" s="337"/>
      <c r="O155" s="337"/>
      <c r="P155" s="139"/>
    </row>
    <row r="156" spans="1:16" ht="21" customHeight="1" x14ac:dyDescent="0.4">
      <c r="B156" s="95"/>
      <c r="C156" s="95"/>
      <c r="D156" s="95"/>
      <c r="E156" s="95"/>
      <c r="F156" s="95"/>
      <c r="G156" s="95"/>
      <c r="H156" s="95"/>
      <c r="I156" s="95"/>
      <c r="J156" s="95"/>
      <c r="K156" s="95"/>
      <c r="L156" s="95"/>
      <c r="M156" s="95"/>
      <c r="N156" s="95"/>
      <c r="O156" s="95"/>
      <c r="P156" s="95"/>
    </row>
    <row r="157" spans="1:16" ht="21" customHeight="1" x14ac:dyDescent="0.4">
      <c r="B157" s="272" t="s">
        <v>208</v>
      </c>
      <c r="C157" s="272"/>
      <c r="D157" s="272"/>
      <c r="E157" s="272"/>
      <c r="F157" s="272"/>
      <c r="G157" s="272"/>
      <c r="H157" s="272"/>
      <c r="I157" s="272"/>
      <c r="J157" s="272"/>
      <c r="K157" s="272"/>
      <c r="L157" s="272"/>
      <c r="M157" s="272"/>
      <c r="N157" s="272"/>
      <c r="O157" s="272"/>
      <c r="P157" s="272"/>
    </row>
    <row r="158" spans="1:16" ht="21" customHeight="1" x14ac:dyDescent="0.4">
      <c r="B158" s="95"/>
      <c r="C158" s="338" t="s">
        <v>35</v>
      </c>
      <c r="D158" s="338"/>
      <c r="E158" s="338"/>
      <c r="F158" s="338"/>
      <c r="G158" s="338"/>
      <c r="H158" s="338"/>
      <c r="I158" s="338"/>
      <c r="J158" s="338"/>
      <c r="K158" s="338"/>
      <c r="L158" s="338"/>
      <c r="M158" s="338"/>
      <c r="N158" s="338"/>
      <c r="O158" s="338"/>
      <c r="P158" s="138" t="s">
        <v>36</v>
      </c>
    </row>
    <row r="159" spans="1:16" ht="36" customHeight="1" x14ac:dyDescent="0.4">
      <c r="A159" s="82" t="s">
        <v>209</v>
      </c>
      <c r="B159" s="95"/>
      <c r="C159" s="337" t="s">
        <v>210</v>
      </c>
      <c r="D159" s="337"/>
      <c r="E159" s="337"/>
      <c r="F159" s="337"/>
      <c r="G159" s="337"/>
      <c r="H159" s="337"/>
      <c r="I159" s="337"/>
      <c r="J159" s="337"/>
      <c r="K159" s="337"/>
      <c r="L159" s="337"/>
      <c r="M159" s="337"/>
      <c r="N159" s="337"/>
      <c r="O159" s="337"/>
      <c r="P159" s="141"/>
    </row>
    <row r="160" spans="1:16" ht="36.6" customHeight="1" x14ac:dyDescent="0.4">
      <c r="A160" s="82" t="s">
        <v>211</v>
      </c>
      <c r="B160" s="95"/>
      <c r="C160" s="337" t="s">
        <v>212</v>
      </c>
      <c r="D160" s="337"/>
      <c r="E160" s="337"/>
      <c r="F160" s="337"/>
      <c r="G160" s="337"/>
      <c r="H160" s="337"/>
      <c r="I160" s="337"/>
      <c r="J160" s="337"/>
      <c r="K160" s="337"/>
      <c r="L160" s="337"/>
      <c r="M160" s="337"/>
      <c r="N160" s="337"/>
      <c r="O160" s="337"/>
      <c r="P160" s="139"/>
    </row>
    <row r="161" spans="1:20" ht="36.6" customHeight="1" x14ac:dyDescent="0.4">
      <c r="A161" s="82" t="s">
        <v>213</v>
      </c>
      <c r="B161" s="95"/>
      <c r="C161" s="358" t="s">
        <v>214</v>
      </c>
      <c r="D161" s="359"/>
      <c r="E161" s="359"/>
      <c r="F161" s="359"/>
      <c r="G161" s="359"/>
      <c r="H161" s="359"/>
      <c r="I161" s="359"/>
      <c r="J161" s="359"/>
      <c r="K161" s="359"/>
      <c r="L161" s="359"/>
      <c r="M161" s="359"/>
      <c r="N161" s="359"/>
      <c r="O161" s="360"/>
      <c r="P161" s="139"/>
    </row>
    <row r="162" spans="1:20" ht="36.6" customHeight="1" x14ac:dyDescent="0.4">
      <c r="A162" s="82" t="s">
        <v>215</v>
      </c>
      <c r="B162" s="95"/>
      <c r="C162" s="337" t="s">
        <v>216</v>
      </c>
      <c r="D162" s="337"/>
      <c r="E162" s="337"/>
      <c r="F162" s="337"/>
      <c r="G162" s="337"/>
      <c r="H162" s="337"/>
      <c r="I162" s="337"/>
      <c r="J162" s="337"/>
      <c r="K162" s="337"/>
      <c r="L162" s="337"/>
      <c r="M162" s="337"/>
      <c r="N162" s="337"/>
      <c r="O162" s="337"/>
      <c r="P162" s="139"/>
    </row>
    <row r="163" spans="1:20" x14ac:dyDescent="0.4">
      <c r="B163" s="88"/>
      <c r="C163" s="113"/>
      <c r="D163" s="113"/>
      <c r="E163" s="113"/>
      <c r="F163" s="113"/>
      <c r="G163" s="113"/>
      <c r="H163" s="113"/>
      <c r="I163" s="113"/>
      <c r="J163" s="113"/>
      <c r="K163" s="113"/>
      <c r="L163" s="113"/>
      <c r="M163" s="113"/>
      <c r="N163" s="113"/>
      <c r="O163" s="113"/>
      <c r="P163" s="3"/>
    </row>
    <row r="164" spans="1:20" ht="21" customHeight="1" x14ac:dyDescent="0.4">
      <c r="B164" s="402" t="s">
        <v>217</v>
      </c>
      <c r="C164" s="402"/>
      <c r="D164" s="402"/>
      <c r="E164" s="402"/>
      <c r="F164" s="402"/>
      <c r="G164" s="402"/>
      <c r="H164" s="402"/>
      <c r="I164" s="402"/>
      <c r="J164" s="402"/>
      <c r="K164" s="402"/>
      <c r="L164" s="402"/>
      <c r="M164" s="402"/>
      <c r="N164" s="402"/>
      <c r="O164" s="402"/>
      <c r="P164" s="402"/>
    </row>
    <row r="165" spans="1:20" ht="21" customHeight="1" x14ac:dyDescent="0.4">
      <c r="B165" s="343" t="s">
        <v>218</v>
      </c>
      <c r="C165" s="343"/>
      <c r="D165" s="343"/>
      <c r="E165" s="343"/>
      <c r="F165" s="343"/>
      <c r="G165" s="343"/>
      <c r="H165" s="343"/>
      <c r="I165" s="343"/>
      <c r="J165" s="343"/>
      <c r="K165" s="343"/>
      <c r="L165" s="343"/>
      <c r="M165" s="343"/>
      <c r="N165" s="343"/>
      <c r="O165" s="343"/>
      <c r="P165" s="343"/>
      <c r="R165" s="10"/>
    </row>
    <row r="166" spans="1:20" ht="21" customHeight="1" x14ac:dyDescent="0.4">
      <c r="B166" s="343" t="s">
        <v>219</v>
      </c>
      <c r="C166" s="343"/>
      <c r="D166" s="343"/>
      <c r="E166" s="343"/>
      <c r="F166" s="343"/>
      <c r="G166" s="343"/>
      <c r="H166" s="343"/>
      <c r="I166" s="343"/>
      <c r="J166" s="343"/>
      <c r="K166" s="343"/>
      <c r="L166" s="343"/>
      <c r="M166" s="343"/>
      <c r="N166" s="343"/>
      <c r="O166" s="343"/>
      <c r="P166" s="343"/>
      <c r="R166" s="10"/>
    </row>
    <row r="167" spans="1:20" ht="21" customHeight="1" x14ac:dyDescent="0.4">
      <c r="B167" s="95"/>
      <c r="C167" s="339" t="s">
        <v>35</v>
      </c>
      <c r="D167" s="340"/>
      <c r="E167" s="340"/>
      <c r="F167" s="340"/>
      <c r="G167" s="340"/>
      <c r="H167" s="340"/>
      <c r="I167" s="340"/>
      <c r="J167" s="340"/>
      <c r="K167" s="340"/>
      <c r="L167" s="340"/>
      <c r="M167" s="330"/>
      <c r="N167" s="339" t="s">
        <v>36</v>
      </c>
      <c r="O167" s="340"/>
      <c r="P167" s="330"/>
      <c r="R167" s="10"/>
    </row>
    <row r="168" spans="1:20" ht="36.6" customHeight="1" x14ac:dyDescent="0.4">
      <c r="B168" s="95"/>
      <c r="C168" s="348" t="s">
        <v>220</v>
      </c>
      <c r="D168" s="349"/>
      <c r="E168" s="349"/>
      <c r="F168" s="349"/>
      <c r="G168" s="349"/>
      <c r="H168" s="349"/>
      <c r="I168" s="349"/>
      <c r="J168" s="349"/>
      <c r="K168" s="349"/>
      <c r="L168" s="349"/>
      <c r="M168" s="279"/>
      <c r="N168" s="293"/>
      <c r="O168" s="294"/>
      <c r="P168" s="295"/>
    </row>
    <row r="169" spans="1:20" ht="36.6" customHeight="1" x14ac:dyDescent="0.4">
      <c r="B169" s="95"/>
      <c r="C169" s="228"/>
      <c r="D169" s="348" t="s">
        <v>224</v>
      </c>
      <c r="E169" s="349"/>
      <c r="F169" s="349"/>
      <c r="G169" s="349"/>
      <c r="H169" s="349"/>
      <c r="I169" s="349"/>
      <c r="J169" s="349"/>
      <c r="K169" s="349"/>
      <c r="L169" s="349"/>
      <c r="M169" s="279"/>
      <c r="N169" s="419" t="s">
        <v>225</v>
      </c>
      <c r="O169" s="419"/>
      <c r="P169" s="173"/>
      <c r="R169" s="89" t="s">
        <v>221</v>
      </c>
      <c r="S169" s="89" t="s">
        <v>222</v>
      </c>
      <c r="T169" s="93" t="s">
        <v>223</v>
      </c>
    </row>
    <row r="170" spans="1:20" ht="72.75" customHeight="1" x14ac:dyDescent="0.4">
      <c r="A170" s="82" t="s">
        <v>226</v>
      </c>
      <c r="B170" s="95"/>
      <c r="C170" s="353"/>
      <c r="D170" s="350"/>
      <c r="E170" s="449"/>
      <c r="F170" s="449"/>
      <c r="G170" s="449"/>
      <c r="H170" s="449"/>
      <c r="I170" s="449"/>
      <c r="J170" s="449"/>
      <c r="K170" s="449"/>
      <c r="L170" s="449"/>
      <c r="M170" s="352"/>
      <c r="N170" s="410" t="s">
        <v>716</v>
      </c>
      <c r="O170" s="411"/>
      <c r="P170" s="130"/>
      <c r="R170" s="90" t="str">
        <f>IF(AND(P170="○",P171="○",COUNTA(O174:O177)=4,P178="○",P179&lt;&gt;"",P180&lt;&gt;""),S170,"")</f>
        <v/>
      </c>
      <c r="S170" s="91">
        <v>5</v>
      </c>
      <c r="T170" s="90" t="str">
        <f>IF(OR(P169="",P170="",P171="",P178="",AND(P171="○",COUNTA(O174:P177)&lt;&gt;8),AND(P178="○",OR(P179="",P180="")),AND(P171="－",COUNTA(O174:P177)&lt;&gt;0),AND(P178="－",OR(P179&lt;&gt;"",P180&lt;&gt;""))),"×","")</f>
        <v>×</v>
      </c>
    </row>
    <row r="171" spans="1:20" ht="62.25" customHeight="1" x14ac:dyDescent="0.4">
      <c r="B171" s="95"/>
      <c r="C171" s="353"/>
      <c r="D171" s="350"/>
      <c r="E171" s="449"/>
      <c r="F171" s="449"/>
      <c r="G171" s="449"/>
      <c r="H171" s="449"/>
      <c r="I171" s="449"/>
      <c r="J171" s="449"/>
      <c r="K171" s="449"/>
      <c r="L171" s="449"/>
      <c r="M171" s="352"/>
      <c r="N171" s="417" t="s">
        <v>227</v>
      </c>
      <c r="O171" s="417"/>
      <c r="P171" s="191" t="s">
        <v>670</v>
      </c>
      <c r="R171" s="92"/>
      <c r="S171" s="91"/>
      <c r="T171" s="92"/>
    </row>
    <row r="172" spans="1:20" x14ac:dyDescent="0.4">
      <c r="B172" s="95"/>
      <c r="C172" s="353"/>
      <c r="D172" s="350"/>
      <c r="E172" s="449"/>
      <c r="F172" s="449"/>
      <c r="G172" s="449"/>
      <c r="H172" s="449"/>
      <c r="I172" s="449"/>
      <c r="J172" s="449"/>
      <c r="K172" s="449"/>
      <c r="L172" s="449"/>
      <c r="M172" s="352"/>
      <c r="N172" s="410" t="s">
        <v>717</v>
      </c>
      <c r="O172" s="411"/>
      <c r="P172" s="411"/>
      <c r="R172" s="92"/>
      <c r="S172" s="91"/>
      <c r="T172" s="92"/>
    </row>
    <row r="173" spans="1:20" x14ac:dyDescent="0.4">
      <c r="B173" s="95"/>
      <c r="C173" s="353"/>
      <c r="D173" s="350"/>
      <c r="E173" s="449"/>
      <c r="F173" s="449"/>
      <c r="G173" s="449"/>
      <c r="H173" s="449"/>
      <c r="I173" s="449"/>
      <c r="J173" s="449"/>
      <c r="K173" s="449"/>
      <c r="L173" s="449"/>
      <c r="M173" s="352"/>
      <c r="N173" s="236"/>
      <c r="O173" s="236">
        <v>1</v>
      </c>
      <c r="P173" s="229">
        <v>2</v>
      </c>
      <c r="R173" s="92"/>
      <c r="S173" s="91"/>
      <c r="T173" s="92"/>
    </row>
    <row r="174" spans="1:20" x14ac:dyDescent="0.4">
      <c r="B174" s="95"/>
      <c r="C174" s="353"/>
      <c r="D174" s="350"/>
      <c r="E174" s="449"/>
      <c r="F174" s="449"/>
      <c r="G174" s="449"/>
      <c r="H174" s="449"/>
      <c r="I174" s="449"/>
      <c r="J174" s="449"/>
      <c r="K174" s="449"/>
      <c r="L174" s="449"/>
      <c r="M174" s="352"/>
      <c r="N174" s="236" t="s">
        <v>228</v>
      </c>
      <c r="O174" s="237"/>
      <c r="P174" s="237"/>
      <c r="R174" s="92"/>
      <c r="S174" s="91"/>
      <c r="T174" s="92"/>
    </row>
    <row r="175" spans="1:20" x14ac:dyDescent="0.4">
      <c r="B175" s="95"/>
      <c r="C175" s="353"/>
      <c r="D175" s="350"/>
      <c r="E175" s="449"/>
      <c r="F175" s="449"/>
      <c r="G175" s="449"/>
      <c r="H175" s="449"/>
      <c r="I175" s="449"/>
      <c r="J175" s="449"/>
      <c r="K175" s="449"/>
      <c r="L175" s="449"/>
      <c r="M175" s="352"/>
      <c r="N175" s="238" t="s">
        <v>229</v>
      </c>
      <c r="O175" s="172"/>
      <c r="P175" s="172"/>
      <c r="R175" s="92"/>
      <c r="S175" s="91"/>
      <c r="T175" s="92"/>
    </row>
    <row r="176" spans="1:20" ht="82.5" customHeight="1" x14ac:dyDescent="0.4">
      <c r="B176" s="95"/>
      <c r="C176" s="353"/>
      <c r="D176" s="350"/>
      <c r="E176" s="449"/>
      <c r="F176" s="449"/>
      <c r="G176" s="449"/>
      <c r="H176" s="449"/>
      <c r="I176" s="449"/>
      <c r="J176" s="449"/>
      <c r="K176" s="449"/>
      <c r="L176" s="449"/>
      <c r="M176" s="352"/>
      <c r="N176" s="239" t="s">
        <v>230</v>
      </c>
      <c r="O176" s="172"/>
      <c r="P176" s="172"/>
      <c r="R176" s="82"/>
      <c r="S176" s="92"/>
    </row>
    <row r="177" spans="1:20" ht="33" customHeight="1" x14ac:dyDescent="0.4">
      <c r="B177" s="95"/>
      <c r="C177" s="353"/>
      <c r="D177" s="350"/>
      <c r="E177" s="449"/>
      <c r="F177" s="449"/>
      <c r="G177" s="449"/>
      <c r="H177" s="449"/>
      <c r="I177" s="449"/>
      <c r="J177" s="449"/>
      <c r="K177" s="449"/>
      <c r="L177" s="449"/>
      <c r="M177" s="352"/>
      <c r="N177" s="239" t="s">
        <v>718</v>
      </c>
      <c r="O177" s="172"/>
      <c r="P177" s="172"/>
      <c r="R177" s="82"/>
      <c r="S177" s="92"/>
      <c r="T177" s="10"/>
    </row>
    <row r="178" spans="1:20" ht="57" customHeight="1" x14ac:dyDescent="0.4">
      <c r="B178" s="95"/>
      <c r="C178" s="353"/>
      <c r="D178" s="350"/>
      <c r="E178" s="449"/>
      <c r="F178" s="449"/>
      <c r="G178" s="449"/>
      <c r="H178" s="449"/>
      <c r="I178" s="449"/>
      <c r="J178" s="449"/>
      <c r="K178" s="449"/>
      <c r="L178" s="449"/>
      <c r="M178" s="352"/>
      <c r="N178" s="417" t="s">
        <v>231</v>
      </c>
      <c r="O178" s="417"/>
      <c r="P178" s="191" t="s">
        <v>670</v>
      </c>
      <c r="R178" s="82"/>
      <c r="S178" s="92"/>
      <c r="T178" s="10"/>
    </row>
    <row r="179" spans="1:20" x14ac:dyDescent="0.4">
      <c r="B179" s="95"/>
      <c r="C179" s="353"/>
      <c r="D179" s="350"/>
      <c r="E179" s="449"/>
      <c r="F179" s="449"/>
      <c r="G179" s="449"/>
      <c r="H179" s="449"/>
      <c r="I179" s="449"/>
      <c r="J179" s="449"/>
      <c r="K179" s="449"/>
      <c r="L179" s="449"/>
      <c r="M179" s="352"/>
      <c r="N179" s="417" t="s">
        <v>232</v>
      </c>
      <c r="O179" s="417"/>
      <c r="P179" s="191"/>
      <c r="R179" s="82"/>
      <c r="S179" s="92"/>
      <c r="T179" s="10"/>
    </row>
    <row r="180" spans="1:20" ht="57" customHeight="1" x14ac:dyDescent="0.4">
      <c r="B180" s="95"/>
      <c r="C180" s="354"/>
      <c r="D180" s="414"/>
      <c r="E180" s="415"/>
      <c r="F180" s="415"/>
      <c r="G180" s="415"/>
      <c r="H180" s="415"/>
      <c r="I180" s="415"/>
      <c r="J180" s="415"/>
      <c r="K180" s="415"/>
      <c r="L180" s="415"/>
      <c r="M180" s="416"/>
      <c r="N180" s="417" t="s">
        <v>719</v>
      </c>
      <c r="O180" s="417"/>
      <c r="P180" s="207"/>
      <c r="R180" s="82"/>
      <c r="S180" s="92"/>
      <c r="T180" s="10"/>
    </row>
    <row r="181" spans="1:20" ht="21" customHeight="1" x14ac:dyDescent="0.4">
      <c r="B181" s="95"/>
      <c r="C181" s="96"/>
      <c r="D181" s="96"/>
      <c r="E181" s="96"/>
      <c r="F181" s="96"/>
      <c r="G181" s="96"/>
      <c r="H181" s="96"/>
      <c r="I181" s="96"/>
      <c r="J181" s="96"/>
      <c r="K181" s="96"/>
      <c r="L181" s="96"/>
      <c r="M181" s="96"/>
      <c r="N181" s="95"/>
      <c r="O181" s="95"/>
      <c r="P181" s="95"/>
    </row>
    <row r="182" spans="1:20" ht="33" customHeight="1" x14ac:dyDescent="0.4">
      <c r="B182" s="192" t="s">
        <v>233</v>
      </c>
      <c r="C182" s="398" t="s">
        <v>720</v>
      </c>
      <c r="D182" s="398"/>
      <c r="E182" s="398"/>
      <c r="F182" s="398"/>
      <c r="G182" s="398"/>
      <c r="H182" s="398"/>
      <c r="I182" s="398"/>
      <c r="J182" s="398"/>
      <c r="K182" s="398"/>
      <c r="L182" s="398"/>
      <c r="M182" s="398"/>
      <c r="N182" s="398"/>
      <c r="O182" s="398"/>
      <c r="P182" s="399"/>
    </row>
    <row r="183" spans="1:20" ht="18.75" customHeight="1" x14ac:dyDescent="0.4">
      <c r="B183" s="103" t="s">
        <v>234</v>
      </c>
      <c r="C183" s="385" t="s">
        <v>721</v>
      </c>
      <c r="D183" s="385"/>
      <c r="E183" s="385"/>
      <c r="F183" s="385"/>
      <c r="G183" s="385"/>
      <c r="H183" s="385"/>
      <c r="I183" s="385"/>
      <c r="J183" s="385"/>
      <c r="K183" s="385"/>
      <c r="L183" s="385"/>
      <c r="M183" s="385"/>
      <c r="N183" s="385"/>
      <c r="O183" s="385"/>
      <c r="P183" s="356"/>
    </row>
    <row r="184" spans="1:20" x14ac:dyDescent="0.4">
      <c r="B184" s="103" t="s">
        <v>235</v>
      </c>
      <c r="C184" s="385" t="s">
        <v>722</v>
      </c>
      <c r="D184" s="385"/>
      <c r="E184" s="385"/>
      <c r="F184" s="385"/>
      <c r="G184" s="385"/>
      <c r="H184" s="385"/>
      <c r="I184" s="385"/>
      <c r="J184" s="385"/>
      <c r="K184" s="385"/>
      <c r="L184" s="385"/>
      <c r="M184" s="385"/>
      <c r="N184" s="385"/>
      <c r="O184" s="385"/>
      <c r="P184" s="356"/>
    </row>
    <row r="185" spans="1:20" ht="51" customHeight="1" x14ac:dyDescent="0.4">
      <c r="B185" s="104" t="s">
        <v>236</v>
      </c>
      <c r="C185" s="396" t="s">
        <v>237</v>
      </c>
      <c r="D185" s="396"/>
      <c r="E185" s="396"/>
      <c r="F185" s="396"/>
      <c r="G185" s="396"/>
      <c r="H185" s="396"/>
      <c r="I185" s="396"/>
      <c r="J185" s="396"/>
      <c r="K185" s="396"/>
      <c r="L185" s="396"/>
      <c r="M185" s="396"/>
      <c r="N185" s="396"/>
      <c r="O185" s="396"/>
      <c r="P185" s="397"/>
    </row>
    <row r="186" spans="1:20" ht="21" customHeight="1" x14ac:dyDescent="0.4">
      <c r="B186" s="95"/>
      <c r="C186" s="95"/>
      <c r="D186" s="95"/>
      <c r="E186" s="95"/>
      <c r="F186" s="95"/>
      <c r="G186" s="95"/>
      <c r="H186" s="95"/>
      <c r="I186" s="95"/>
      <c r="J186" s="95"/>
      <c r="K186" s="95"/>
      <c r="L186" s="95"/>
      <c r="M186" s="95"/>
      <c r="N186" s="95"/>
      <c r="O186" s="95"/>
      <c r="P186" s="95"/>
    </row>
    <row r="187" spans="1:20" ht="19.5" x14ac:dyDescent="0.4">
      <c r="B187" s="272" t="s">
        <v>238</v>
      </c>
      <c r="C187" s="272"/>
      <c r="D187" s="272"/>
      <c r="E187" s="272"/>
      <c r="F187" s="272"/>
      <c r="G187" s="272"/>
      <c r="H187" s="272"/>
      <c r="I187" s="272"/>
      <c r="J187" s="272"/>
      <c r="K187" s="272"/>
      <c r="L187" s="272"/>
      <c r="M187" s="272"/>
      <c r="N187" s="272"/>
      <c r="O187" s="272"/>
      <c r="P187" s="272"/>
    </row>
    <row r="188" spans="1:20" ht="21" customHeight="1" x14ac:dyDescent="0.4">
      <c r="B188" s="95"/>
      <c r="C188" s="450" t="s">
        <v>35</v>
      </c>
      <c r="D188" s="451"/>
      <c r="E188" s="451"/>
      <c r="F188" s="451"/>
      <c r="G188" s="451"/>
      <c r="H188" s="451"/>
      <c r="I188" s="451"/>
      <c r="J188" s="451"/>
      <c r="K188" s="451"/>
      <c r="L188" s="451"/>
      <c r="M188" s="452"/>
      <c r="N188" s="339" t="s">
        <v>239</v>
      </c>
      <c r="O188" s="340"/>
      <c r="P188" s="330"/>
      <c r="R188" s="89" t="s">
        <v>221</v>
      </c>
      <c r="S188" s="89" t="s">
        <v>222</v>
      </c>
      <c r="T188" s="93" t="s">
        <v>223</v>
      </c>
    </row>
    <row r="189" spans="1:20" ht="53.25" customHeight="1" x14ac:dyDescent="0.4">
      <c r="A189" s="82" t="s">
        <v>240</v>
      </c>
      <c r="B189" s="95"/>
      <c r="C189" s="348" t="s">
        <v>241</v>
      </c>
      <c r="D189" s="349"/>
      <c r="E189" s="349"/>
      <c r="F189" s="349"/>
      <c r="G189" s="349"/>
      <c r="H189" s="349"/>
      <c r="I189" s="349"/>
      <c r="J189" s="349"/>
      <c r="K189" s="349"/>
      <c r="L189" s="349"/>
      <c r="M189" s="279"/>
      <c r="N189" s="410" t="s">
        <v>242</v>
      </c>
      <c r="O189" s="411"/>
      <c r="P189" s="130" t="s">
        <v>670</v>
      </c>
      <c r="R189" s="90" t="str">
        <f>IF(AND(P189="○",P190&lt;&gt;""),S189,"")</f>
        <v/>
      </c>
      <c r="S189" s="91">
        <v>5</v>
      </c>
      <c r="T189" s="90" t="str">
        <f>IF(OR(P189="",AND(P189="○",P190=""),AND(P189="－",P190&lt;&gt;"")),"×","")</f>
        <v/>
      </c>
    </row>
    <row r="190" spans="1:20" ht="74.25" customHeight="1" x14ac:dyDescent="0.4">
      <c r="B190" s="95"/>
      <c r="C190" s="414"/>
      <c r="D190" s="415"/>
      <c r="E190" s="415"/>
      <c r="F190" s="415"/>
      <c r="G190" s="415"/>
      <c r="H190" s="415"/>
      <c r="I190" s="415"/>
      <c r="J190" s="415"/>
      <c r="K190" s="415"/>
      <c r="L190" s="415"/>
      <c r="M190" s="416"/>
      <c r="N190" s="339" t="s">
        <v>243</v>
      </c>
      <c r="O190" s="340"/>
      <c r="P190" s="172"/>
      <c r="R190" s="82"/>
      <c r="S190" s="92"/>
    </row>
    <row r="191" spans="1:20" ht="17.45" customHeight="1" x14ac:dyDescent="0.4">
      <c r="B191" s="95"/>
      <c r="C191" s="439"/>
      <c r="D191" s="439"/>
      <c r="E191" s="439"/>
      <c r="F191" s="439"/>
      <c r="G191" s="439"/>
      <c r="H191" s="439"/>
      <c r="I191" s="439"/>
      <c r="J191" s="439"/>
      <c r="K191" s="439"/>
      <c r="L191" s="439"/>
      <c r="M191" s="439"/>
      <c r="N191" s="439"/>
      <c r="O191" s="439"/>
      <c r="P191" s="439"/>
    </row>
    <row r="192" spans="1:20" ht="34.5" customHeight="1" x14ac:dyDescent="0.4">
      <c r="B192" s="190" t="s">
        <v>233</v>
      </c>
      <c r="C192" s="412" t="s">
        <v>244</v>
      </c>
      <c r="D192" s="412"/>
      <c r="E192" s="412"/>
      <c r="F192" s="412"/>
      <c r="G192" s="412"/>
      <c r="H192" s="412"/>
      <c r="I192" s="412"/>
      <c r="J192" s="412"/>
      <c r="K192" s="412"/>
      <c r="L192" s="412"/>
      <c r="M192" s="412"/>
      <c r="N192" s="412"/>
      <c r="O192" s="412"/>
      <c r="P192" s="413"/>
    </row>
    <row r="193" spans="1:21" ht="11.1" customHeight="1" x14ac:dyDescent="0.4">
      <c r="B193" s="95"/>
      <c r="C193" s="133"/>
      <c r="D193" s="133"/>
      <c r="E193" s="133"/>
      <c r="F193" s="133"/>
      <c r="G193" s="133"/>
      <c r="H193" s="133"/>
      <c r="I193" s="133"/>
      <c r="J193" s="133"/>
      <c r="K193" s="133"/>
      <c r="L193" s="133"/>
      <c r="M193" s="133"/>
      <c r="N193" s="133"/>
      <c r="O193" s="133"/>
      <c r="P193" s="133"/>
    </row>
    <row r="194" spans="1:21" ht="21" customHeight="1" x14ac:dyDescent="0.4">
      <c r="B194" s="272" t="s">
        <v>245</v>
      </c>
      <c r="C194" s="272"/>
      <c r="D194" s="272"/>
      <c r="E194" s="272"/>
      <c r="F194" s="272"/>
      <c r="G194" s="272"/>
      <c r="H194" s="272"/>
      <c r="I194" s="272"/>
      <c r="J194" s="272"/>
      <c r="K194" s="272"/>
      <c r="L194" s="272"/>
      <c r="M194" s="272"/>
      <c r="N194" s="272"/>
      <c r="O194" s="272"/>
      <c r="P194" s="272"/>
    </row>
    <row r="195" spans="1:21" ht="21" customHeight="1" x14ac:dyDescent="0.4">
      <c r="B195" s="95"/>
      <c r="C195" s="450" t="s">
        <v>35</v>
      </c>
      <c r="D195" s="451"/>
      <c r="E195" s="451"/>
      <c r="F195" s="451"/>
      <c r="G195" s="451"/>
      <c r="H195" s="451"/>
      <c r="I195" s="451"/>
      <c r="J195" s="451"/>
      <c r="K195" s="451"/>
      <c r="L195" s="451"/>
      <c r="M195" s="452"/>
      <c r="N195" s="339" t="s">
        <v>239</v>
      </c>
      <c r="O195" s="340"/>
      <c r="P195" s="330"/>
      <c r="R195" s="89" t="s">
        <v>221</v>
      </c>
      <c r="S195" s="89" t="s">
        <v>222</v>
      </c>
      <c r="T195" s="93" t="s">
        <v>246</v>
      </c>
    </row>
    <row r="196" spans="1:21" ht="46.5" customHeight="1" x14ac:dyDescent="0.4">
      <c r="A196" s="82" t="s">
        <v>247</v>
      </c>
      <c r="B196" s="95"/>
      <c r="C196" s="350" t="s">
        <v>248</v>
      </c>
      <c r="D196" s="351"/>
      <c r="E196" s="351"/>
      <c r="F196" s="351"/>
      <c r="G196" s="351"/>
      <c r="H196" s="351"/>
      <c r="I196" s="351"/>
      <c r="J196" s="351"/>
      <c r="K196" s="351"/>
      <c r="L196" s="351"/>
      <c r="M196" s="352"/>
      <c r="N196" s="334" t="s">
        <v>249</v>
      </c>
      <c r="O196" s="335"/>
      <c r="P196" s="173" t="s">
        <v>687</v>
      </c>
      <c r="R196" s="90" t="str">
        <f>IF(AND(P196="",P197=""),S196,"")</f>
        <v/>
      </c>
      <c r="S196" s="91">
        <v>-5</v>
      </c>
      <c r="T196" s="90" t="str">
        <f>IF(OR(AND(P196&lt;&gt;"",P197&lt;&gt;""),AND(P196="",P197="")),"","×")</f>
        <v/>
      </c>
    </row>
    <row r="197" spans="1:21" ht="84" customHeight="1" x14ac:dyDescent="0.4">
      <c r="B197" s="95"/>
      <c r="C197" s="453"/>
      <c r="D197" s="454"/>
      <c r="E197" s="454"/>
      <c r="F197" s="454"/>
      <c r="G197" s="454"/>
      <c r="H197" s="454"/>
      <c r="I197" s="454"/>
      <c r="J197" s="454"/>
      <c r="K197" s="454"/>
      <c r="L197" s="454"/>
      <c r="M197" s="455"/>
      <c r="N197" s="339" t="s">
        <v>250</v>
      </c>
      <c r="O197" s="340"/>
      <c r="P197" s="172" t="s">
        <v>688</v>
      </c>
      <c r="R197" s="82"/>
      <c r="S197" s="92"/>
      <c r="T197" s="10"/>
    </row>
    <row r="198" spans="1:21" ht="17.45" customHeight="1" x14ac:dyDescent="0.4">
      <c r="B198" s="95"/>
      <c r="C198" s="432"/>
      <c r="D198" s="432"/>
      <c r="E198" s="432"/>
      <c r="F198" s="432"/>
      <c r="G198" s="432"/>
      <c r="H198" s="432"/>
      <c r="I198" s="432"/>
      <c r="J198" s="432"/>
      <c r="K198" s="432"/>
      <c r="L198" s="432"/>
      <c r="M198" s="432"/>
      <c r="N198" s="439"/>
      <c r="O198" s="439"/>
      <c r="P198" s="439"/>
    </row>
    <row r="199" spans="1:21" ht="21" customHeight="1" x14ac:dyDescent="0.4">
      <c r="B199" s="272" t="s">
        <v>251</v>
      </c>
      <c r="C199" s="272"/>
      <c r="D199" s="272"/>
      <c r="E199" s="272"/>
      <c r="F199" s="272"/>
      <c r="G199" s="272"/>
      <c r="H199" s="272"/>
      <c r="I199" s="272"/>
      <c r="J199" s="272"/>
      <c r="K199" s="272"/>
      <c r="L199" s="272"/>
      <c r="M199" s="272"/>
      <c r="N199" s="272"/>
      <c r="O199" s="272"/>
      <c r="P199" s="272"/>
    </row>
    <row r="200" spans="1:21" ht="21" customHeight="1" x14ac:dyDescent="0.4">
      <c r="B200" s="95"/>
      <c r="C200" s="450" t="s">
        <v>35</v>
      </c>
      <c r="D200" s="451"/>
      <c r="E200" s="451"/>
      <c r="F200" s="451"/>
      <c r="G200" s="451"/>
      <c r="H200" s="451"/>
      <c r="I200" s="451"/>
      <c r="J200" s="451"/>
      <c r="K200" s="451"/>
      <c r="L200" s="451"/>
      <c r="M200" s="452"/>
      <c r="N200" s="450" t="s">
        <v>36</v>
      </c>
      <c r="O200" s="451"/>
      <c r="P200" s="452"/>
      <c r="R200" s="89" t="s">
        <v>221</v>
      </c>
      <c r="S200" s="89" t="s">
        <v>222</v>
      </c>
      <c r="T200" s="93" t="s">
        <v>246</v>
      </c>
    </row>
    <row r="201" spans="1:21" ht="72.75" customHeight="1" x14ac:dyDescent="0.4">
      <c r="A201" s="82" t="s">
        <v>252</v>
      </c>
      <c r="B201" s="95"/>
      <c r="C201" s="440" t="s">
        <v>253</v>
      </c>
      <c r="D201" s="441"/>
      <c r="E201" s="441"/>
      <c r="F201" s="441"/>
      <c r="G201" s="441"/>
      <c r="H201" s="441"/>
      <c r="I201" s="441"/>
      <c r="J201" s="441"/>
      <c r="K201" s="441"/>
      <c r="L201" s="441"/>
      <c r="M201" s="442"/>
      <c r="N201" s="433" t="s">
        <v>254</v>
      </c>
      <c r="O201" s="434"/>
      <c r="P201" s="130"/>
      <c r="R201" s="90" t="str">
        <f>IF(P201="○",S201,"")</f>
        <v/>
      </c>
      <c r="S201" s="91">
        <v>1</v>
      </c>
      <c r="T201" s="90" t="str">
        <f>IF(P201="","×","")</f>
        <v>×</v>
      </c>
    </row>
    <row r="202" spans="1:21" ht="53.25" customHeight="1" x14ac:dyDescent="0.4">
      <c r="A202" s="82" t="s">
        <v>255</v>
      </c>
      <c r="B202" s="95"/>
      <c r="C202" s="444" t="s">
        <v>256</v>
      </c>
      <c r="D202" s="357"/>
      <c r="E202" s="357"/>
      <c r="F202" s="357"/>
      <c r="G202" s="357"/>
      <c r="H202" s="357"/>
      <c r="I202" s="357"/>
      <c r="J202" s="357"/>
      <c r="K202" s="357"/>
      <c r="L202" s="357"/>
      <c r="M202" s="445"/>
      <c r="N202" s="433" t="s">
        <v>254</v>
      </c>
      <c r="O202" s="434"/>
      <c r="P202" s="130" t="s">
        <v>670</v>
      </c>
      <c r="R202" s="90" t="str">
        <f>IF(AND(P202="○",P203&lt;&gt;""),S202,"")</f>
        <v/>
      </c>
      <c r="S202" s="91">
        <v>3</v>
      </c>
      <c r="T202" s="90" t="str">
        <f>IF(OR(P202="",AND(P202="○",P203=""),AND(P202="－",P203&lt;&gt;"")),"×","")</f>
        <v/>
      </c>
      <c r="U202" t="s">
        <v>671</v>
      </c>
    </row>
    <row r="203" spans="1:21" ht="53.25" customHeight="1" x14ac:dyDescent="0.4">
      <c r="A203" s="200"/>
      <c r="B203" s="95"/>
      <c r="C203" s="446"/>
      <c r="D203" s="447"/>
      <c r="E203" s="447"/>
      <c r="F203" s="447"/>
      <c r="G203" s="447"/>
      <c r="H203" s="447"/>
      <c r="I203" s="447"/>
      <c r="J203" s="447"/>
      <c r="K203" s="447"/>
      <c r="L203" s="447"/>
      <c r="M203" s="448"/>
      <c r="N203" s="443" t="s">
        <v>664</v>
      </c>
      <c r="O203" s="443"/>
      <c r="P203" s="130"/>
      <c r="R203" s="89" t="s">
        <v>221</v>
      </c>
      <c r="S203" s="89" t="s">
        <v>222</v>
      </c>
      <c r="T203" s="93" t="s">
        <v>223</v>
      </c>
    </row>
    <row r="204" spans="1:21" ht="72.75" customHeight="1" x14ac:dyDescent="0.4">
      <c r="A204" s="82" t="s">
        <v>257</v>
      </c>
      <c r="B204" s="95"/>
      <c r="C204" s="347" t="s">
        <v>258</v>
      </c>
      <c r="D204" s="347"/>
      <c r="E204" s="347"/>
      <c r="F204" s="347"/>
      <c r="G204" s="347"/>
      <c r="H204" s="347"/>
      <c r="I204" s="347"/>
      <c r="J204" s="347"/>
      <c r="K204" s="347"/>
      <c r="L204" s="347"/>
      <c r="M204" s="347"/>
      <c r="N204" s="433" t="s">
        <v>254</v>
      </c>
      <c r="O204" s="434"/>
      <c r="P204" s="130" t="s">
        <v>670</v>
      </c>
      <c r="R204" s="90" t="str">
        <f>IF(AND(P204="○",P205&lt;&gt;""),S204,"")</f>
        <v/>
      </c>
      <c r="S204" s="91">
        <v>3</v>
      </c>
      <c r="T204" s="90" t="str">
        <f>IF(OR(P204="",AND(P204="○",P205=""),AND(P204="－",P205&lt;&gt;"")),"×","")</f>
        <v/>
      </c>
    </row>
    <row r="205" spans="1:21" ht="72.75" customHeight="1" x14ac:dyDescent="0.4">
      <c r="A205" s="200"/>
      <c r="B205" s="95"/>
      <c r="C205" s="347"/>
      <c r="D205" s="347"/>
      <c r="E205" s="347"/>
      <c r="F205" s="347"/>
      <c r="G205" s="347"/>
      <c r="H205" s="347"/>
      <c r="I205" s="347"/>
      <c r="J205" s="347"/>
      <c r="K205" s="347"/>
      <c r="L205" s="347"/>
      <c r="M205" s="347"/>
      <c r="N205" s="443" t="s">
        <v>665</v>
      </c>
      <c r="O205" s="443"/>
      <c r="P205" s="201"/>
      <c r="R205" s="202"/>
      <c r="S205" s="199"/>
      <c r="T205" s="202"/>
    </row>
    <row r="206" spans="1:21" ht="17.45" customHeight="1" x14ac:dyDescent="0.4">
      <c r="B206" s="95"/>
      <c r="C206" s="439"/>
      <c r="D206" s="439"/>
      <c r="E206" s="439"/>
      <c r="F206" s="439"/>
      <c r="G206" s="439"/>
      <c r="H206" s="439"/>
      <c r="I206" s="439"/>
      <c r="J206" s="439"/>
      <c r="K206" s="439"/>
      <c r="L206" s="439"/>
      <c r="M206" s="439"/>
      <c r="N206" s="439"/>
      <c r="O206" s="439"/>
      <c r="P206" s="439"/>
    </row>
    <row r="207" spans="1:21" x14ac:dyDescent="0.4">
      <c r="B207" s="131" t="s">
        <v>259</v>
      </c>
      <c r="C207" s="435" t="s">
        <v>260</v>
      </c>
      <c r="D207" s="435"/>
      <c r="E207" s="435"/>
      <c r="F207" s="435"/>
      <c r="G207" s="435"/>
      <c r="H207" s="435"/>
      <c r="I207" s="435"/>
      <c r="J207" s="435"/>
      <c r="K207" s="435"/>
      <c r="L207" s="435"/>
      <c r="M207" s="435"/>
      <c r="N207" s="435"/>
      <c r="O207" s="435"/>
      <c r="P207" s="436"/>
    </row>
    <row r="208" spans="1:21" ht="33" customHeight="1" x14ac:dyDescent="0.4">
      <c r="A208" s="200"/>
      <c r="B208" s="203" t="s">
        <v>261</v>
      </c>
      <c r="C208" s="355" t="s">
        <v>262</v>
      </c>
      <c r="D208" s="355"/>
      <c r="E208" s="355"/>
      <c r="F208" s="355"/>
      <c r="G208" s="355"/>
      <c r="H208" s="355"/>
      <c r="I208" s="355"/>
      <c r="J208" s="355"/>
      <c r="K208" s="355"/>
      <c r="L208" s="355"/>
      <c r="M208" s="355"/>
      <c r="N208" s="355"/>
      <c r="O208" s="355"/>
      <c r="P208" s="356"/>
    </row>
    <row r="209" spans="1:21" x14ac:dyDescent="0.4">
      <c r="A209" s="200"/>
      <c r="B209" s="203" t="s">
        <v>235</v>
      </c>
      <c r="C209" s="355" t="s">
        <v>666</v>
      </c>
      <c r="D209" s="355"/>
      <c r="E209" s="355"/>
      <c r="F209" s="355"/>
      <c r="G209" s="355"/>
      <c r="H209" s="355"/>
      <c r="I209" s="355"/>
      <c r="J209" s="355"/>
      <c r="K209" s="355"/>
      <c r="L209" s="355"/>
      <c r="M209" s="355"/>
      <c r="N209" s="355"/>
      <c r="O209" s="355"/>
      <c r="P209" s="356"/>
    </row>
    <row r="210" spans="1:21" ht="18.75" customHeight="1" x14ac:dyDescent="0.4">
      <c r="B210" s="132" t="s">
        <v>236</v>
      </c>
      <c r="C210" s="437" t="s">
        <v>667</v>
      </c>
      <c r="D210" s="437"/>
      <c r="E210" s="437"/>
      <c r="F210" s="437"/>
      <c r="G210" s="437"/>
      <c r="H210" s="437"/>
      <c r="I210" s="437"/>
      <c r="J210" s="437"/>
      <c r="K210" s="437"/>
      <c r="L210" s="437"/>
      <c r="M210" s="437"/>
      <c r="N210" s="437"/>
      <c r="O210" s="437"/>
      <c r="P210" s="438"/>
    </row>
    <row r="211" spans="1:21" ht="17.45" customHeight="1" x14ac:dyDescent="0.4">
      <c r="B211" s="95"/>
      <c r="C211" s="432"/>
      <c r="D211" s="432"/>
      <c r="E211" s="432"/>
      <c r="F211" s="432"/>
      <c r="G211" s="432"/>
      <c r="H211" s="432"/>
      <c r="I211" s="432"/>
      <c r="J211" s="432"/>
      <c r="K211" s="432"/>
      <c r="L211" s="432"/>
      <c r="M211" s="432"/>
      <c r="N211" s="432"/>
      <c r="O211" s="432"/>
      <c r="P211" s="432"/>
    </row>
    <row r="212" spans="1:21" ht="21" customHeight="1" x14ac:dyDescent="0.4">
      <c r="B212" s="343" t="s">
        <v>263</v>
      </c>
      <c r="C212" s="343"/>
      <c r="D212" s="343"/>
      <c r="E212" s="343"/>
      <c r="F212" s="343"/>
      <c r="G212" s="343"/>
      <c r="H212" s="343"/>
      <c r="I212" s="343"/>
      <c r="J212" s="343"/>
      <c r="K212" s="343"/>
      <c r="L212" s="343"/>
      <c r="M212" s="343"/>
      <c r="N212" s="343"/>
      <c r="O212" s="343"/>
      <c r="P212" s="343"/>
    </row>
    <row r="213" spans="1:21" ht="21" customHeight="1" x14ac:dyDescent="0.4">
      <c r="B213" s="95"/>
      <c r="C213" s="339" t="s">
        <v>35</v>
      </c>
      <c r="D213" s="340"/>
      <c r="E213" s="340"/>
      <c r="F213" s="340"/>
      <c r="G213" s="340"/>
      <c r="H213" s="340"/>
      <c r="I213" s="340"/>
      <c r="J213" s="340"/>
      <c r="K213" s="340"/>
      <c r="L213" s="340"/>
      <c r="M213" s="330"/>
      <c r="N213" s="339" t="s">
        <v>36</v>
      </c>
      <c r="O213" s="340"/>
      <c r="P213" s="330"/>
    </row>
    <row r="214" spans="1:21" ht="57.6" customHeight="1" x14ac:dyDescent="0.4">
      <c r="B214" s="95"/>
      <c r="C214" s="280" t="s">
        <v>264</v>
      </c>
      <c r="D214" s="281"/>
      <c r="E214" s="281"/>
      <c r="F214" s="281"/>
      <c r="G214" s="281"/>
      <c r="H214" s="281"/>
      <c r="I214" s="281"/>
      <c r="J214" s="281"/>
      <c r="K214" s="281"/>
      <c r="L214" s="281"/>
      <c r="M214" s="275"/>
      <c r="N214" s="293"/>
      <c r="O214" s="294"/>
      <c r="P214" s="295"/>
      <c r="R214" s="89" t="s">
        <v>221</v>
      </c>
      <c r="S214" s="89" t="s">
        <v>222</v>
      </c>
      <c r="T214" s="93" t="s">
        <v>223</v>
      </c>
    </row>
    <row r="215" spans="1:21" ht="30" customHeight="1" x14ac:dyDescent="0.4">
      <c r="B215" s="95"/>
      <c r="C215" s="429" t="s">
        <v>265</v>
      </c>
      <c r="D215" s="430"/>
      <c r="E215" s="430"/>
      <c r="F215" s="430"/>
      <c r="G215" s="430"/>
      <c r="H215" s="430"/>
      <c r="I215" s="430"/>
      <c r="J215" s="430"/>
      <c r="K215" s="430"/>
      <c r="L215" s="430"/>
      <c r="M215" s="431"/>
      <c r="N215" s="306" t="s">
        <v>266</v>
      </c>
      <c r="O215" s="307"/>
      <c r="P215" s="130" t="s">
        <v>670</v>
      </c>
      <c r="R215" s="90" t="str">
        <f>IF(AND(P215="○",P216="○",P217="○",P218="○"),S215,"")</f>
        <v/>
      </c>
      <c r="S215" s="91">
        <v>3</v>
      </c>
      <c r="T215" s="90" t="str">
        <f>IF(OR(P215="",AND(P215="○",OR(P216&lt;&gt;"○",P217&lt;&gt;"○",P218&lt;&gt;"○")),AND(P215="－",OR(P216&lt;&gt;"",P217&lt;&gt;"",P218&lt;&gt;""))),"×","")</f>
        <v/>
      </c>
    </row>
    <row r="216" spans="1:21" ht="48.75" customHeight="1" x14ac:dyDescent="0.4">
      <c r="A216" s="94" t="s">
        <v>267</v>
      </c>
      <c r="B216" s="95"/>
      <c r="C216" s="282"/>
      <c r="D216" s="280" t="s">
        <v>268</v>
      </c>
      <c r="E216" s="281"/>
      <c r="F216" s="281"/>
      <c r="G216" s="281"/>
      <c r="H216" s="281"/>
      <c r="I216" s="281"/>
      <c r="J216" s="281"/>
      <c r="K216" s="281"/>
      <c r="L216" s="281"/>
      <c r="M216" s="275"/>
      <c r="N216" s="334" t="s">
        <v>269</v>
      </c>
      <c r="O216" s="336"/>
      <c r="P216" s="130"/>
    </row>
    <row r="217" spans="1:21" ht="49.5" customHeight="1" x14ac:dyDescent="0.4">
      <c r="A217" s="94" t="s">
        <v>270</v>
      </c>
      <c r="B217" s="95"/>
      <c r="C217" s="282"/>
      <c r="D217" s="280" t="s">
        <v>271</v>
      </c>
      <c r="E217" s="281"/>
      <c r="F217" s="281"/>
      <c r="G217" s="281"/>
      <c r="H217" s="281"/>
      <c r="I217" s="281"/>
      <c r="J217" s="281"/>
      <c r="K217" s="281"/>
      <c r="L217" s="281"/>
      <c r="M217" s="275"/>
      <c r="N217" s="334" t="s">
        <v>272</v>
      </c>
      <c r="O217" s="336"/>
      <c r="P217" s="130"/>
    </row>
    <row r="218" spans="1:21" ht="71.25" customHeight="1" x14ac:dyDescent="0.4">
      <c r="A218" s="94" t="s">
        <v>273</v>
      </c>
      <c r="B218" s="95"/>
      <c r="C218" s="283"/>
      <c r="D218" s="280" t="s">
        <v>274</v>
      </c>
      <c r="E218" s="281"/>
      <c r="F218" s="281"/>
      <c r="G218" s="281"/>
      <c r="H218" s="281"/>
      <c r="I218" s="281"/>
      <c r="J218" s="281"/>
      <c r="K218" s="281"/>
      <c r="L218" s="281"/>
      <c r="M218" s="275"/>
      <c r="N218" s="334" t="s">
        <v>275</v>
      </c>
      <c r="O218" s="336"/>
      <c r="P218" s="130"/>
    </row>
    <row r="219" spans="1:21" ht="30" customHeight="1" x14ac:dyDescent="0.4">
      <c r="B219" s="95"/>
      <c r="C219" s="429" t="s">
        <v>276</v>
      </c>
      <c r="D219" s="430"/>
      <c r="E219" s="430"/>
      <c r="F219" s="430"/>
      <c r="G219" s="430"/>
      <c r="H219" s="430"/>
      <c r="I219" s="430"/>
      <c r="J219" s="430"/>
      <c r="K219" s="430"/>
      <c r="L219" s="430"/>
      <c r="M219" s="431"/>
      <c r="N219" s="293"/>
      <c r="O219" s="294"/>
      <c r="P219" s="295"/>
      <c r="R219" s="89" t="s">
        <v>221</v>
      </c>
      <c r="S219" s="89" t="s">
        <v>222</v>
      </c>
      <c r="T219" s="93" t="s">
        <v>277</v>
      </c>
    </row>
    <row r="220" spans="1:21" ht="21" customHeight="1" x14ac:dyDescent="0.4">
      <c r="A220" s="82" t="s">
        <v>278</v>
      </c>
      <c r="B220" s="95"/>
      <c r="C220" s="283"/>
      <c r="D220" s="349" t="s">
        <v>706</v>
      </c>
      <c r="E220" s="349"/>
      <c r="F220" s="349"/>
      <c r="G220" s="349"/>
      <c r="H220" s="349"/>
      <c r="I220" s="349"/>
      <c r="J220" s="349"/>
      <c r="K220" s="349"/>
      <c r="L220" s="349"/>
      <c r="M220" s="279"/>
      <c r="N220" s="427" t="s">
        <v>254</v>
      </c>
      <c r="O220" s="428"/>
      <c r="P220" s="130" t="s">
        <v>670</v>
      </c>
      <c r="R220" s="90" t="str">
        <f>IF(P220="○",S220,"")</f>
        <v/>
      </c>
      <c r="S220" s="91">
        <v>2</v>
      </c>
      <c r="T220" s="90" t="str">
        <f>IF(P220="","×","")</f>
        <v/>
      </c>
    </row>
    <row r="221" spans="1:21" ht="81" customHeight="1" x14ac:dyDescent="0.4">
      <c r="B221" s="95"/>
      <c r="C221" s="384"/>
      <c r="D221" s="415"/>
      <c r="E221" s="415"/>
      <c r="F221" s="415"/>
      <c r="G221" s="415"/>
      <c r="H221" s="415"/>
      <c r="I221" s="415"/>
      <c r="J221" s="415"/>
      <c r="K221" s="415"/>
      <c r="L221" s="415"/>
      <c r="M221" s="416"/>
      <c r="N221" s="393"/>
      <c r="O221" s="394"/>
      <c r="P221" s="395"/>
      <c r="R221" s="89" t="s">
        <v>221</v>
      </c>
      <c r="S221" s="89" t="s">
        <v>222</v>
      </c>
      <c r="T221" s="93" t="s">
        <v>223</v>
      </c>
      <c r="U221" s="93"/>
    </row>
    <row r="222" spans="1:21" ht="25.5" customHeight="1" x14ac:dyDescent="0.4">
      <c r="A222" s="82" t="s">
        <v>279</v>
      </c>
      <c r="B222" s="95"/>
      <c r="C222" s="384"/>
      <c r="D222" s="348" t="s">
        <v>705</v>
      </c>
      <c r="E222" s="349"/>
      <c r="F222" s="349"/>
      <c r="G222" s="349"/>
      <c r="H222" s="349"/>
      <c r="I222" s="349"/>
      <c r="J222" s="349"/>
      <c r="K222" s="349"/>
      <c r="L222" s="349"/>
      <c r="M222" s="279"/>
      <c r="N222" s="306" t="s">
        <v>254</v>
      </c>
      <c r="O222" s="390"/>
      <c r="P222" s="130" t="s">
        <v>670</v>
      </c>
      <c r="R222" s="90" t="str">
        <f>IF(AND(P222="○",OR(SUM(P224:P226)&gt;0,AND(SUM(P224:P226)=0,P228="○"))),S222,"")</f>
        <v/>
      </c>
      <c r="S222" s="91">
        <v>2</v>
      </c>
      <c r="T222" s="90" t="str">
        <f>IF(OR(P222="",AND(P222="○",SUM(P224:P226)&lt;0),AND(P222="－",OR(COUNTA(P224:P226)&lt;&gt;0,P228&lt;&gt;""))),"×","")</f>
        <v/>
      </c>
    </row>
    <row r="223" spans="1:21" ht="25.5" customHeight="1" x14ac:dyDescent="0.4">
      <c r="B223" s="95"/>
      <c r="C223" s="384"/>
      <c r="D223" s="350"/>
      <c r="E223" s="351"/>
      <c r="F223" s="351"/>
      <c r="G223" s="351"/>
      <c r="H223" s="351"/>
      <c r="I223" s="351"/>
      <c r="J223" s="351"/>
      <c r="K223" s="351"/>
      <c r="L223" s="351"/>
      <c r="M223" s="352"/>
      <c r="N223" s="334" t="s">
        <v>280</v>
      </c>
      <c r="O223" s="335"/>
      <c r="P223" s="336"/>
      <c r="R223" s="92"/>
      <c r="S223" s="91"/>
      <c r="T223" s="92"/>
    </row>
    <row r="224" spans="1:21" ht="30" customHeight="1" x14ac:dyDescent="0.4">
      <c r="B224" s="95"/>
      <c r="C224" s="384"/>
      <c r="D224" s="350"/>
      <c r="E224" s="351"/>
      <c r="F224" s="351"/>
      <c r="G224" s="351"/>
      <c r="H224" s="351"/>
      <c r="I224" s="351"/>
      <c r="J224" s="351"/>
      <c r="K224" s="351"/>
      <c r="L224" s="351"/>
      <c r="M224" s="352"/>
      <c r="N224" s="466" t="s">
        <v>281</v>
      </c>
      <c r="O224" s="467"/>
      <c r="P224" s="165"/>
    </row>
    <row r="225" spans="1:20" ht="30" customHeight="1" x14ac:dyDescent="0.4">
      <c r="B225" s="95"/>
      <c r="C225" s="384"/>
      <c r="D225" s="350"/>
      <c r="E225" s="351"/>
      <c r="F225" s="351"/>
      <c r="G225" s="351"/>
      <c r="H225" s="351"/>
      <c r="I225" s="351"/>
      <c r="J225" s="351"/>
      <c r="K225" s="351"/>
      <c r="L225" s="351"/>
      <c r="M225" s="352"/>
      <c r="N225" s="468" t="s">
        <v>282</v>
      </c>
      <c r="O225" s="469"/>
      <c r="P225" s="166"/>
    </row>
    <row r="226" spans="1:20" ht="30" customHeight="1" x14ac:dyDescent="0.4">
      <c r="B226" s="95"/>
      <c r="C226" s="384"/>
      <c r="D226" s="350"/>
      <c r="E226" s="351"/>
      <c r="F226" s="351"/>
      <c r="G226" s="351"/>
      <c r="H226" s="351"/>
      <c r="I226" s="351"/>
      <c r="J226" s="351"/>
      <c r="K226" s="351"/>
      <c r="L226" s="351"/>
      <c r="M226" s="352"/>
      <c r="N226" s="470" t="s">
        <v>283</v>
      </c>
      <c r="O226" s="471"/>
      <c r="P226" s="167"/>
    </row>
    <row r="227" spans="1:20" ht="30" customHeight="1" x14ac:dyDescent="0.4">
      <c r="B227" s="95"/>
      <c r="C227" s="384"/>
      <c r="D227" s="350"/>
      <c r="E227" s="351"/>
      <c r="F227" s="351"/>
      <c r="G227" s="351"/>
      <c r="H227" s="351"/>
      <c r="I227" s="351"/>
      <c r="J227" s="351"/>
      <c r="K227" s="351"/>
      <c r="L227" s="351"/>
      <c r="M227" s="352"/>
      <c r="N227" s="334" t="s">
        <v>284</v>
      </c>
      <c r="O227" s="335"/>
      <c r="P227" s="336"/>
      <c r="R227" s="89"/>
      <c r="S227" s="89"/>
      <c r="T227" s="93"/>
    </row>
    <row r="228" spans="1:20" ht="78" customHeight="1" x14ac:dyDescent="0.4">
      <c r="B228" s="95"/>
      <c r="C228" s="384"/>
      <c r="D228" s="414"/>
      <c r="E228" s="415"/>
      <c r="F228" s="415"/>
      <c r="G228" s="415"/>
      <c r="H228" s="415"/>
      <c r="I228" s="415"/>
      <c r="J228" s="415"/>
      <c r="K228" s="415"/>
      <c r="L228" s="415"/>
      <c r="M228" s="416"/>
      <c r="N228" s="334" t="s">
        <v>285</v>
      </c>
      <c r="O228" s="335"/>
      <c r="P228" s="130"/>
      <c r="R228" s="89" t="s">
        <v>221</v>
      </c>
      <c r="S228" s="89" t="s">
        <v>222</v>
      </c>
      <c r="T228" s="93" t="s">
        <v>223</v>
      </c>
    </row>
    <row r="229" spans="1:20" ht="30" customHeight="1" x14ac:dyDescent="0.4">
      <c r="A229" s="82" t="s">
        <v>286</v>
      </c>
      <c r="B229" s="95"/>
      <c r="C229" s="384"/>
      <c r="D229" s="421" t="s">
        <v>707</v>
      </c>
      <c r="E229" s="422"/>
      <c r="F229" s="422"/>
      <c r="G229" s="422"/>
      <c r="H229" s="422"/>
      <c r="I229" s="422"/>
      <c r="J229" s="422"/>
      <c r="K229" s="422"/>
      <c r="L229" s="422"/>
      <c r="M229" s="422"/>
      <c r="N229" s="306" t="s">
        <v>254</v>
      </c>
      <c r="O229" s="390"/>
      <c r="P229" s="130" t="s">
        <v>670</v>
      </c>
      <c r="R229" s="90" t="str">
        <f>IF(AND(P229="○",P230&lt;&gt;""),S229,"")</f>
        <v/>
      </c>
      <c r="S229" s="91">
        <v>1</v>
      </c>
      <c r="T229" s="90" t="str">
        <f>IF(OR(P229="",AND(P229="○",P230=""),AND(P229="－",P230&lt;&gt;"")),"×","")</f>
        <v/>
      </c>
    </row>
    <row r="230" spans="1:20" ht="66.75" customHeight="1" x14ac:dyDescent="0.4">
      <c r="B230" s="95"/>
      <c r="C230" s="384"/>
      <c r="D230" s="423"/>
      <c r="E230" s="424"/>
      <c r="F230" s="424"/>
      <c r="G230" s="424"/>
      <c r="H230" s="424"/>
      <c r="I230" s="424"/>
      <c r="J230" s="424"/>
      <c r="K230" s="424"/>
      <c r="L230" s="424"/>
      <c r="M230" s="424"/>
      <c r="N230" s="310" t="s">
        <v>272</v>
      </c>
      <c r="O230" s="481"/>
      <c r="P230" s="130"/>
    </row>
    <row r="231" spans="1:20" ht="11.1" customHeight="1" x14ac:dyDescent="0.4">
      <c r="B231" s="95"/>
      <c r="C231" s="96"/>
      <c r="D231" s="96"/>
      <c r="E231" s="96"/>
      <c r="F231" s="96"/>
      <c r="G231" s="96"/>
      <c r="H231" s="96"/>
      <c r="I231" s="96"/>
      <c r="J231" s="96"/>
      <c r="K231" s="96"/>
      <c r="L231" s="96"/>
      <c r="M231" s="96"/>
      <c r="N231" s="96"/>
      <c r="O231" s="96"/>
      <c r="P231" s="96"/>
    </row>
    <row r="232" spans="1:20" ht="17.25" customHeight="1" x14ac:dyDescent="0.4">
      <c r="B232" s="131" t="s">
        <v>259</v>
      </c>
      <c r="C232" s="386" t="s">
        <v>287</v>
      </c>
      <c r="D232" s="386"/>
      <c r="E232" s="386"/>
      <c r="F232" s="386"/>
      <c r="G232" s="386"/>
      <c r="H232" s="386"/>
      <c r="I232" s="386"/>
      <c r="J232" s="386"/>
      <c r="K232" s="386"/>
      <c r="L232" s="386"/>
      <c r="M232" s="386"/>
      <c r="N232" s="386"/>
      <c r="O232" s="386"/>
      <c r="P232" s="387"/>
    </row>
    <row r="233" spans="1:20" ht="47.25" customHeight="1" x14ac:dyDescent="0.4">
      <c r="B233" s="230" t="s">
        <v>234</v>
      </c>
      <c r="C233" s="270" t="s">
        <v>288</v>
      </c>
      <c r="D233" s="270"/>
      <c r="E233" s="270"/>
      <c r="F233" s="270"/>
      <c r="G233" s="270"/>
      <c r="H233" s="270"/>
      <c r="I233" s="270"/>
      <c r="J233" s="270"/>
      <c r="K233" s="270"/>
      <c r="L233" s="270"/>
      <c r="M233" s="270"/>
      <c r="N233" s="270"/>
      <c r="O233" s="270"/>
      <c r="P233" s="271"/>
    </row>
    <row r="234" spans="1:20" ht="36" customHeight="1" x14ac:dyDescent="0.4">
      <c r="B234" s="230" t="s">
        <v>289</v>
      </c>
      <c r="C234" s="388" t="s">
        <v>290</v>
      </c>
      <c r="D234" s="388"/>
      <c r="E234" s="388"/>
      <c r="F234" s="388"/>
      <c r="G234" s="388"/>
      <c r="H234" s="388"/>
      <c r="I234" s="388"/>
      <c r="J234" s="388"/>
      <c r="K234" s="388"/>
      <c r="L234" s="388"/>
      <c r="M234" s="388"/>
      <c r="N234" s="388"/>
      <c r="O234" s="388"/>
      <c r="P234" s="389"/>
    </row>
    <row r="235" spans="1:20" ht="33.75" customHeight="1" x14ac:dyDescent="0.4">
      <c r="B235" s="230" t="s">
        <v>291</v>
      </c>
      <c r="C235" s="270" t="s">
        <v>292</v>
      </c>
      <c r="D235" s="270"/>
      <c r="E235" s="270"/>
      <c r="F235" s="270"/>
      <c r="G235" s="270"/>
      <c r="H235" s="270"/>
      <c r="I235" s="270"/>
      <c r="J235" s="270"/>
      <c r="K235" s="270"/>
      <c r="L235" s="270"/>
      <c r="M235" s="270"/>
      <c r="N235" s="270"/>
      <c r="O235" s="270"/>
      <c r="P235" s="271"/>
    </row>
    <row r="236" spans="1:20" ht="18.75" customHeight="1" x14ac:dyDescent="0.4">
      <c r="B236" s="230" t="s">
        <v>293</v>
      </c>
      <c r="C236" s="388" t="s">
        <v>294</v>
      </c>
      <c r="D236" s="388"/>
      <c r="E236" s="388"/>
      <c r="F236" s="388"/>
      <c r="G236" s="388"/>
      <c r="H236" s="388"/>
      <c r="I236" s="388"/>
      <c r="J236" s="388"/>
      <c r="K236" s="388"/>
      <c r="L236" s="388"/>
      <c r="M236" s="388"/>
      <c r="N236" s="388"/>
      <c r="O236" s="388"/>
      <c r="P236" s="389"/>
    </row>
    <row r="237" spans="1:20" ht="33.75" customHeight="1" x14ac:dyDescent="0.4">
      <c r="B237" s="230" t="s">
        <v>295</v>
      </c>
      <c r="C237" s="385" t="s">
        <v>296</v>
      </c>
      <c r="D237" s="385"/>
      <c r="E237" s="385"/>
      <c r="F237" s="385"/>
      <c r="G237" s="385"/>
      <c r="H237" s="385"/>
      <c r="I237" s="385"/>
      <c r="J237" s="385"/>
      <c r="K237" s="385"/>
      <c r="L237" s="385"/>
      <c r="M237" s="385"/>
      <c r="N237" s="385"/>
      <c r="O237" s="385"/>
      <c r="P237" s="356"/>
    </row>
    <row r="238" spans="1:20" ht="50.25" customHeight="1" x14ac:dyDescent="0.4">
      <c r="B238" s="230" t="s">
        <v>297</v>
      </c>
      <c r="C238" s="385" t="s">
        <v>298</v>
      </c>
      <c r="D238" s="385"/>
      <c r="E238" s="385"/>
      <c r="F238" s="385"/>
      <c r="G238" s="385"/>
      <c r="H238" s="385"/>
      <c r="I238" s="385"/>
      <c r="J238" s="385"/>
      <c r="K238" s="385"/>
      <c r="L238" s="385"/>
      <c r="M238" s="385"/>
      <c r="N238" s="385"/>
      <c r="O238" s="385"/>
      <c r="P238" s="356"/>
    </row>
    <row r="239" spans="1:20" ht="51" customHeight="1" x14ac:dyDescent="0.4">
      <c r="B239" s="230" t="s">
        <v>299</v>
      </c>
      <c r="C239" s="388" t="s">
        <v>300</v>
      </c>
      <c r="D239" s="388"/>
      <c r="E239" s="388"/>
      <c r="F239" s="388"/>
      <c r="G239" s="388"/>
      <c r="H239" s="388"/>
      <c r="I239" s="388"/>
      <c r="J239" s="388"/>
      <c r="K239" s="388"/>
      <c r="L239" s="388"/>
      <c r="M239" s="388"/>
      <c r="N239" s="388"/>
      <c r="O239" s="388"/>
      <c r="P239" s="389"/>
    </row>
    <row r="240" spans="1:20" ht="82.5" customHeight="1" x14ac:dyDescent="0.4">
      <c r="B240" s="231" t="s">
        <v>301</v>
      </c>
      <c r="C240" s="288" t="s">
        <v>302</v>
      </c>
      <c r="D240" s="288"/>
      <c r="E240" s="288"/>
      <c r="F240" s="288"/>
      <c r="G240" s="288"/>
      <c r="H240" s="288"/>
      <c r="I240" s="288"/>
      <c r="J240" s="288"/>
      <c r="K240" s="288"/>
      <c r="L240" s="288"/>
      <c r="M240" s="288"/>
      <c r="N240" s="288"/>
      <c r="O240" s="288"/>
      <c r="P240" s="289"/>
    </row>
    <row r="241" spans="1:26" ht="21" customHeight="1" x14ac:dyDescent="0.4">
      <c r="B241" s="95"/>
      <c r="C241" s="96"/>
      <c r="D241" s="96"/>
      <c r="E241" s="96"/>
      <c r="F241" s="96"/>
      <c r="G241" s="96"/>
      <c r="H241" s="96"/>
      <c r="I241" s="96"/>
      <c r="J241" s="96"/>
      <c r="K241" s="96"/>
      <c r="L241" s="96"/>
      <c r="M241" s="96"/>
      <c r="N241" s="96"/>
      <c r="O241" s="96"/>
      <c r="P241" s="96"/>
    </row>
    <row r="242" spans="1:26" ht="21" customHeight="1" x14ac:dyDescent="0.4">
      <c r="B242" s="272" t="s">
        <v>303</v>
      </c>
      <c r="C242" s="272"/>
      <c r="D242" s="272"/>
      <c r="E242" s="272"/>
      <c r="F242" s="272"/>
      <c r="G242" s="272"/>
      <c r="H242" s="272"/>
      <c r="I242" s="272"/>
      <c r="J242" s="272"/>
      <c r="K242" s="272"/>
      <c r="L242" s="272"/>
      <c r="M242" s="272"/>
      <c r="N242" s="272"/>
      <c r="O242" s="272"/>
      <c r="P242" s="272"/>
    </row>
    <row r="243" spans="1:26" ht="21" customHeight="1" x14ac:dyDescent="0.4">
      <c r="B243" s="95"/>
      <c r="C243" s="339" t="s">
        <v>35</v>
      </c>
      <c r="D243" s="340"/>
      <c r="E243" s="340"/>
      <c r="F243" s="340"/>
      <c r="G243" s="340"/>
      <c r="H243" s="340"/>
      <c r="I243" s="340"/>
      <c r="J243" s="340"/>
      <c r="K243" s="340"/>
      <c r="L243" s="340"/>
      <c r="M243" s="330"/>
      <c r="N243" s="339" t="s">
        <v>36</v>
      </c>
      <c r="O243" s="340"/>
      <c r="P243" s="330"/>
      <c r="R243" s="89"/>
      <c r="S243" s="89"/>
      <c r="T243" s="93"/>
    </row>
    <row r="244" spans="1:26" ht="38.450000000000003" customHeight="1" x14ac:dyDescent="0.4">
      <c r="B244" s="95"/>
      <c r="C244" s="348" t="s">
        <v>304</v>
      </c>
      <c r="D244" s="349"/>
      <c r="E244" s="349"/>
      <c r="F244" s="349"/>
      <c r="G244" s="349"/>
      <c r="H244" s="349"/>
      <c r="I244" s="349"/>
      <c r="J244" s="349"/>
      <c r="K244" s="349"/>
      <c r="L244" s="349"/>
      <c r="M244" s="279"/>
      <c r="N244" s="293"/>
      <c r="O244" s="294"/>
      <c r="P244" s="295"/>
      <c r="R244" s="89" t="s">
        <v>221</v>
      </c>
      <c r="S244" s="89" t="s">
        <v>222</v>
      </c>
      <c r="T244" s="93" t="s">
        <v>223</v>
      </c>
    </row>
    <row r="245" spans="1:26" ht="22.5" customHeight="1" x14ac:dyDescent="0.4">
      <c r="A245" s="82" t="s">
        <v>305</v>
      </c>
      <c r="B245" s="95"/>
      <c r="C245" s="353"/>
      <c r="D245" s="348" t="s">
        <v>306</v>
      </c>
      <c r="E245" s="349"/>
      <c r="F245" s="349"/>
      <c r="G245" s="349"/>
      <c r="H245" s="349"/>
      <c r="I245" s="349"/>
      <c r="J245" s="349"/>
      <c r="K245" s="349"/>
      <c r="L245" s="349"/>
      <c r="M245" s="279"/>
      <c r="N245" s="306" t="s">
        <v>307</v>
      </c>
      <c r="O245" s="307"/>
      <c r="P245" s="130" t="s">
        <v>670</v>
      </c>
      <c r="R245" s="90" t="str">
        <f>IF(AND(P245="○",P246&lt;&gt;"",P247&lt;&gt;""),S245,"")</f>
        <v/>
      </c>
      <c r="S245" s="91">
        <v>5</v>
      </c>
      <c r="T245" s="90" t="str">
        <f>IF(OR(P245="",AND(P245="○",OR(P246="",P247="")),AND(P245="－",OR(P246&lt;&gt;"",P247&lt;&gt;""))),"×","")</f>
        <v/>
      </c>
    </row>
    <row r="246" spans="1:26" ht="75.75" customHeight="1" x14ac:dyDescent="0.4">
      <c r="B246" s="95"/>
      <c r="C246" s="353"/>
      <c r="D246" s="350"/>
      <c r="E246" s="351"/>
      <c r="F246" s="351"/>
      <c r="G246" s="351"/>
      <c r="H246" s="351"/>
      <c r="I246" s="351"/>
      <c r="J246" s="351"/>
      <c r="K246" s="351"/>
      <c r="L246" s="351"/>
      <c r="M246" s="352"/>
      <c r="N246" s="334" t="s">
        <v>308</v>
      </c>
      <c r="O246" s="335"/>
      <c r="P246" s="173"/>
      <c r="R246" s="82"/>
      <c r="S246" s="92"/>
      <c r="T246" s="10"/>
    </row>
    <row r="247" spans="1:26" ht="75.75" customHeight="1" x14ac:dyDescent="0.4">
      <c r="A247" s="94" t="s">
        <v>309</v>
      </c>
      <c r="B247" s="95"/>
      <c r="C247" s="353"/>
      <c r="D247" s="348" t="s">
        <v>310</v>
      </c>
      <c r="E247" s="349"/>
      <c r="F247" s="349"/>
      <c r="G247" s="349"/>
      <c r="H247" s="349"/>
      <c r="I247" s="349"/>
      <c r="J247" s="349"/>
      <c r="K247" s="349"/>
      <c r="L247" s="349"/>
      <c r="M247" s="279"/>
      <c r="N247" s="334" t="s">
        <v>250</v>
      </c>
      <c r="O247" s="335"/>
      <c r="P247" s="173"/>
      <c r="R247" s="89" t="s">
        <v>221</v>
      </c>
      <c r="S247" s="89" t="s">
        <v>222</v>
      </c>
      <c r="T247" s="93" t="s">
        <v>223</v>
      </c>
    </row>
    <row r="248" spans="1:26" ht="22.5" customHeight="1" x14ac:dyDescent="0.4">
      <c r="A248" s="82" t="s">
        <v>311</v>
      </c>
      <c r="B248" s="95"/>
      <c r="C248" s="353"/>
      <c r="D248" s="348" t="s">
        <v>312</v>
      </c>
      <c r="E248" s="349"/>
      <c r="F248" s="349"/>
      <c r="G248" s="349"/>
      <c r="H248" s="349"/>
      <c r="I248" s="349"/>
      <c r="J248" s="349"/>
      <c r="K248" s="349"/>
      <c r="L248" s="349"/>
      <c r="M248" s="279"/>
      <c r="N248" s="306" t="s">
        <v>254</v>
      </c>
      <c r="O248" s="307"/>
      <c r="P248" s="130" t="s">
        <v>670</v>
      </c>
      <c r="R248" s="90" t="str">
        <f>IF(AND(P248="○",P249&lt;&gt;""),S248,"")</f>
        <v/>
      </c>
      <c r="S248" s="91">
        <v>10</v>
      </c>
      <c r="T248" s="90" t="str">
        <f>IF(OR(P248="",AND(P248="○",P249=""),AND(P248="－",P249&lt;&gt;"")),"×","")</f>
        <v/>
      </c>
    </row>
    <row r="249" spans="1:26" ht="81" customHeight="1" x14ac:dyDescent="0.4">
      <c r="B249" s="95"/>
      <c r="C249" s="353"/>
      <c r="D249" s="350"/>
      <c r="E249" s="351"/>
      <c r="F249" s="351"/>
      <c r="G249" s="351"/>
      <c r="H249" s="351"/>
      <c r="I249" s="351"/>
      <c r="J249" s="351"/>
      <c r="K249" s="351"/>
      <c r="L249" s="351"/>
      <c r="M249" s="352"/>
      <c r="N249" s="334" t="s">
        <v>250</v>
      </c>
      <c r="O249" s="335"/>
      <c r="P249" s="173"/>
      <c r="R249" s="89" t="s">
        <v>221</v>
      </c>
      <c r="S249" s="89" t="s">
        <v>222</v>
      </c>
      <c r="T249" s="93" t="s">
        <v>223</v>
      </c>
    </row>
    <row r="250" spans="1:26" ht="30" customHeight="1" x14ac:dyDescent="0.4">
      <c r="A250" s="82" t="s">
        <v>313</v>
      </c>
      <c r="B250" s="95"/>
      <c r="C250" s="353"/>
      <c r="D250" s="348" t="s">
        <v>314</v>
      </c>
      <c r="E250" s="349"/>
      <c r="F250" s="349"/>
      <c r="G250" s="349"/>
      <c r="H250" s="349"/>
      <c r="I250" s="349"/>
      <c r="J250" s="349"/>
      <c r="K250" s="349"/>
      <c r="L250" s="349"/>
      <c r="M250" s="279"/>
      <c r="N250" s="306" t="s">
        <v>254</v>
      </c>
      <c r="O250" s="307"/>
      <c r="P250" s="130" t="s">
        <v>670</v>
      </c>
      <c r="R250" s="90" t="str">
        <f>IF(AND(P250="○",P251&lt;&gt;""),S250,"")</f>
        <v/>
      </c>
      <c r="S250" s="91">
        <v>5</v>
      </c>
      <c r="T250" s="90" t="str">
        <f>IF(OR(P250="",AND(P250="○",P251=""),AND(P250="－",P251&lt;&gt;"")),"×","")</f>
        <v/>
      </c>
      <c r="U250" s="93"/>
      <c r="W250" s="93"/>
      <c r="X250" s="93"/>
      <c r="Y250" s="93"/>
      <c r="Z250" s="93"/>
    </row>
    <row r="251" spans="1:26" ht="107.25" customHeight="1" x14ac:dyDescent="0.4">
      <c r="B251" s="95"/>
      <c r="C251" s="354"/>
      <c r="D251" s="414"/>
      <c r="E251" s="415"/>
      <c r="F251" s="415"/>
      <c r="G251" s="415"/>
      <c r="H251" s="415"/>
      <c r="I251" s="415"/>
      <c r="J251" s="415"/>
      <c r="K251" s="415"/>
      <c r="L251" s="415"/>
      <c r="M251" s="416"/>
      <c r="N251" s="334" t="s">
        <v>250</v>
      </c>
      <c r="O251" s="335"/>
      <c r="P251" s="173"/>
      <c r="R251" s="92"/>
      <c r="S251" s="91"/>
      <c r="T251" s="92"/>
      <c r="U251" s="93"/>
      <c r="V251" s="93"/>
      <c r="W251" s="93"/>
      <c r="X251" s="93"/>
      <c r="Y251" s="93"/>
      <c r="Z251" s="93"/>
    </row>
    <row r="252" spans="1:26" ht="21" customHeight="1" x14ac:dyDescent="0.4">
      <c r="B252" s="95"/>
      <c r="C252" s="96"/>
      <c r="D252" s="96"/>
      <c r="E252" s="96"/>
      <c r="F252" s="96"/>
      <c r="G252" s="96"/>
      <c r="H252" s="96"/>
      <c r="I252" s="96"/>
      <c r="J252" s="96"/>
      <c r="K252" s="96"/>
      <c r="L252" s="96"/>
      <c r="M252" s="96"/>
      <c r="N252" s="96"/>
      <c r="O252" s="96"/>
      <c r="P252" s="96"/>
    </row>
    <row r="253" spans="1:26" ht="33" customHeight="1" x14ac:dyDescent="0.4">
      <c r="B253" s="131" t="s">
        <v>259</v>
      </c>
      <c r="C253" s="286" t="s">
        <v>669</v>
      </c>
      <c r="D253" s="286"/>
      <c r="E253" s="286"/>
      <c r="F253" s="286"/>
      <c r="G253" s="286"/>
      <c r="H253" s="286"/>
      <c r="I253" s="286"/>
      <c r="J253" s="286"/>
      <c r="K253" s="286"/>
      <c r="L253" s="286"/>
      <c r="M253" s="286"/>
      <c r="N253" s="286"/>
      <c r="O253" s="286"/>
      <c r="P253" s="287"/>
    </row>
    <row r="254" spans="1:26" ht="18" customHeight="1" x14ac:dyDescent="0.4">
      <c r="B254" s="230" t="s">
        <v>234</v>
      </c>
      <c r="C254" s="270" t="s">
        <v>315</v>
      </c>
      <c r="D254" s="270"/>
      <c r="E254" s="270"/>
      <c r="F254" s="270"/>
      <c r="G254" s="270"/>
      <c r="H254" s="270"/>
      <c r="I254" s="270"/>
      <c r="J254" s="270"/>
      <c r="K254" s="270"/>
      <c r="L254" s="270"/>
      <c r="M254" s="270"/>
      <c r="N254" s="270"/>
      <c r="O254" s="270"/>
      <c r="P254" s="271"/>
    </row>
    <row r="255" spans="1:26" ht="48.75" customHeight="1" x14ac:dyDescent="0.4">
      <c r="B255" s="203" t="s">
        <v>289</v>
      </c>
      <c r="C255" s="385" t="s">
        <v>723</v>
      </c>
      <c r="D255" s="385"/>
      <c r="E255" s="385"/>
      <c r="F255" s="385"/>
      <c r="G255" s="385"/>
      <c r="H255" s="385"/>
      <c r="I255" s="385"/>
      <c r="J255" s="385"/>
      <c r="K255" s="385"/>
      <c r="L255" s="385"/>
      <c r="M255" s="385"/>
      <c r="N255" s="385"/>
      <c r="O255" s="385"/>
      <c r="P255" s="356"/>
    </row>
    <row r="256" spans="1:26" ht="37.5" customHeight="1" x14ac:dyDescent="0.4">
      <c r="B256" s="132" t="s">
        <v>316</v>
      </c>
      <c r="C256" s="464" t="s">
        <v>668</v>
      </c>
      <c r="D256" s="464"/>
      <c r="E256" s="464"/>
      <c r="F256" s="464"/>
      <c r="G256" s="464"/>
      <c r="H256" s="464"/>
      <c r="I256" s="464"/>
      <c r="J256" s="464"/>
      <c r="K256" s="464"/>
      <c r="L256" s="464"/>
      <c r="M256" s="464"/>
      <c r="N256" s="464"/>
      <c r="O256" s="464"/>
      <c r="P256" s="465"/>
    </row>
    <row r="257" spans="1:20" ht="21" customHeight="1" x14ac:dyDescent="0.4">
      <c r="B257" s="95"/>
      <c r="C257" s="96"/>
      <c r="D257" s="96"/>
      <c r="E257" s="96"/>
      <c r="F257" s="96"/>
      <c r="G257" s="96"/>
      <c r="H257" s="96"/>
      <c r="I257" s="96"/>
      <c r="J257" s="96"/>
      <c r="K257" s="96"/>
      <c r="L257" s="96"/>
      <c r="M257" s="96"/>
      <c r="N257" s="96"/>
      <c r="O257" s="96"/>
      <c r="P257" s="96"/>
    </row>
    <row r="258" spans="1:20" ht="21" customHeight="1" x14ac:dyDescent="0.4">
      <c r="B258" s="272" t="s">
        <v>317</v>
      </c>
      <c r="C258" s="272"/>
      <c r="D258" s="272"/>
      <c r="E258" s="272"/>
      <c r="F258" s="272"/>
      <c r="G258" s="272"/>
      <c r="H258" s="272"/>
      <c r="I258" s="272"/>
      <c r="J258" s="272"/>
      <c r="K258" s="272"/>
      <c r="L258" s="272"/>
      <c r="M258" s="272"/>
      <c r="N258" s="272"/>
      <c r="O258" s="272"/>
      <c r="P258" s="272"/>
    </row>
    <row r="259" spans="1:20" ht="21" customHeight="1" x14ac:dyDescent="0.4">
      <c r="B259" s="95"/>
      <c r="C259" s="339" t="s">
        <v>35</v>
      </c>
      <c r="D259" s="340"/>
      <c r="E259" s="340"/>
      <c r="F259" s="340"/>
      <c r="G259" s="340"/>
      <c r="H259" s="340"/>
      <c r="I259" s="340"/>
      <c r="J259" s="340"/>
      <c r="K259" s="340"/>
      <c r="L259" s="340"/>
      <c r="M259" s="330"/>
      <c r="N259" s="339" t="s">
        <v>239</v>
      </c>
      <c r="O259" s="340"/>
      <c r="P259" s="330"/>
      <c r="R259" s="89" t="s">
        <v>221</v>
      </c>
      <c r="S259" s="89" t="s">
        <v>222</v>
      </c>
      <c r="T259" s="93" t="s">
        <v>223</v>
      </c>
    </row>
    <row r="260" spans="1:20" ht="21" customHeight="1" x14ac:dyDescent="0.4">
      <c r="A260" s="82" t="s">
        <v>318</v>
      </c>
      <c r="B260" s="95"/>
      <c r="C260" s="472" t="s">
        <v>319</v>
      </c>
      <c r="D260" s="473"/>
      <c r="E260" s="473"/>
      <c r="F260" s="473"/>
      <c r="G260" s="473"/>
      <c r="H260" s="473"/>
      <c r="I260" s="473"/>
      <c r="J260" s="473"/>
      <c r="K260" s="473"/>
      <c r="L260" s="473"/>
      <c r="M260" s="474"/>
      <c r="N260" s="312" t="s">
        <v>254</v>
      </c>
      <c r="O260" s="313"/>
      <c r="P260" s="130" t="s">
        <v>670</v>
      </c>
      <c r="R260" s="90" t="str">
        <f>IF(AND(P260="○",P261&lt;&gt;"",P262&lt;&gt;"",P263&lt;&gt;""),S260,"")</f>
        <v/>
      </c>
      <c r="S260" s="91">
        <v>5</v>
      </c>
      <c r="T260" s="90" t="str">
        <f>IF(OR(P260="",AND(P260="○",OR(P261="",P262="",P263="")),AND(P260="－",OR(P261&lt;&gt;"",P262&lt;&gt;"",P263&lt;&gt;""))),"×","")</f>
        <v/>
      </c>
    </row>
    <row r="261" spans="1:20" ht="68.25" customHeight="1" x14ac:dyDescent="0.4">
      <c r="B261" s="95"/>
      <c r="C261" s="475"/>
      <c r="D261" s="476"/>
      <c r="E261" s="476"/>
      <c r="F261" s="476"/>
      <c r="G261" s="476"/>
      <c r="H261" s="476"/>
      <c r="I261" s="476"/>
      <c r="J261" s="476"/>
      <c r="K261" s="476"/>
      <c r="L261" s="476"/>
      <c r="M261" s="477"/>
      <c r="N261" s="334" t="s">
        <v>320</v>
      </c>
      <c r="O261" s="336"/>
      <c r="P261" s="173"/>
      <c r="R261" s="82"/>
      <c r="S261" s="92"/>
      <c r="T261" s="10"/>
    </row>
    <row r="262" spans="1:20" ht="93.75" customHeight="1" x14ac:dyDescent="0.4">
      <c r="B262" s="95"/>
      <c r="C262" s="475"/>
      <c r="D262" s="476"/>
      <c r="E262" s="476"/>
      <c r="F262" s="476"/>
      <c r="G262" s="476"/>
      <c r="H262" s="476"/>
      <c r="I262" s="476"/>
      <c r="J262" s="476"/>
      <c r="K262" s="476"/>
      <c r="L262" s="476"/>
      <c r="M262" s="477"/>
      <c r="N262" s="391" t="s">
        <v>321</v>
      </c>
      <c r="O262" s="392"/>
      <c r="P262" s="174"/>
      <c r="R262" s="82"/>
      <c r="S262" s="92"/>
      <c r="T262" s="10"/>
    </row>
    <row r="263" spans="1:20" ht="68.25" customHeight="1" x14ac:dyDescent="0.4">
      <c r="B263" s="125"/>
      <c r="C263" s="478"/>
      <c r="D263" s="479"/>
      <c r="E263" s="479"/>
      <c r="F263" s="479"/>
      <c r="G263" s="479"/>
      <c r="H263" s="479"/>
      <c r="I263" s="479"/>
      <c r="J263" s="479"/>
      <c r="K263" s="479"/>
      <c r="L263" s="479"/>
      <c r="M263" s="480"/>
      <c r="N263" s="391" t="s">
        <v>322</v>
      </c>
      <c r="O263" s="392"/>
      <c r="P263" s="174"/>
      <c r="R263" s="82"/>
      <c r="S263" s="92"/>
      <c r="T263" s="10"/>
    </row>
    <row r="264" spans="1:20" ht="21" customHeight="1" x14ac:dyDescent="0.4">
      <c r="B264" s="95"/>
      <c r="C264" s="96"/>
      <c r="D264" s="96"/>
      <c r="E264" s="96"/>
      <c r="F264" s="96"/>
      <c r="G264" s="96"/>
      <c r="H264" s="96"/>
      <c r="I264" s="96"/>
      <c r="J264" s="96"/>
      <c r="K264" s="96"/>
      <c r="L264" s="96"/>
      <c r="M264" s="96"/>
      <c r="N264" s="96"/>
      <c r="O264" s="96"/>
      <c r="P264" s="96"/>
    </row>
    <row r="265" spans="1:20" ht="50.25" customHeight="1" x14ac:dyDescent="0.4">
      <c r="B265" s="131" t="s">
        <v>233</v>
      </c>
      <c r="C265" s="286" t="s">
        <v>323</v>
      </c>
      <c r="D265" s="286"/>
      <c r="E265" s="286"/>
      <c r="F265" s="286"/>
      <c r="G265" s="286"/>
      <c r="H265" s="286"/>
      <c r="I265" s="286"/>
      <c r="J265" s="286"/>
      <c r="K265" s="286"/>
      <c r="L265" s="286"/>
      <c r="M265" s="286"/>
      <c r="N265" s="286"/>
      <c r="O265" s="286"/>
      <c r="P265" s="287"/>
    </row>
    <row r="266" spans="1:20" ht="18.75" customHeight="1" x14ac:dyDescent="0.4">
      <c r="B266" s="232" t="s">
        <v>261</v>
      </c>
      <c r="C266" s="270" t="s">
        <v>325</v>
      </c>
      <c r="D266" s="270"/>
      <c r="E266" s="270"/>
      <c r="F266" s="270"/>
      <c r="G266" s="270"/>
      <c r="H266" s="270"/>
      <c r="I266" s="270"/>
      <c r="J266" s="270"/>
      <c r="K266" s="270"/>
      <c r="L266" s="270"/>
      <c r="M266" s="270"/>
      <c r="N266" s="270"/>
      <c r="O266" s="270"/>
      <c r="P266" s="271"/>
    </row>
    <row r="267" spans="1:20" ht="33" customHeight="1" x14ac:dyDescent="0.4">
      <c r="B267" s="230" t="s">
        <v>289</v>
      </c>
      <c r="C267" s="270" t="s">
        <v>708</v>
      </c>
      <c r="D267" s="270"/>
      <c r="E267" s="270"/>
      <c r="F267" s="270"/>
      <c r="G267" s="270"/>
      <c r="H267" s="270"/>
      <c r="I267" s="270"/>
      <c r="J267" s="270"/>
      <c r="K267" s="270"/>
      <c r="L267" s="270"/>
      <c r="M267" s="270"/>
      <c r="N267" s="270"/>
      <c r="O267" s="270"/>
      <c r="P267" s="271"/>
    </row>
    <row r="268" spans="1:20" x14ac:dyDescent="0.4">
      <c r="B268" s="233" t="s">
        <v>236</v>
      </c>
      <c r="C268" s="366" t="s">
        <v>326</v>
      </c>
      <c r="D268" s="366"/>
      <c r="E268" s="366"/>
      <c r="F268" s="366"/>
      <c r="G268" s="366"/>
      <c r="H268" s="366"/>
      <c r="I268" s="366"/>
      <c r="J268" s="366"/>
      <c r="K268" s="366"/>
      <c r="L268" s="366"/>
      <c r="M268" s="366"/>
      <c r="N268" s="366"/>
      <c r="O268" s="366"/>
      <c r="P268" s="367"/>
    </row>
    <row r="269" spans="1:20" x14ac:dyDescent="0.4">
      <c r="B269" s="153"/>
      <c r="C269" s="133"/>
      <c r="D269" s="133"/>
      <c r="E269" s="133"/>
      <c r="F269" s="133"/>
      <c r="G269" s="133"/>
      <c r="H269" s="133"/>
      <c r="I269" s="133"/>
      <c r="J269" s="133"/>
      <c r="K269" s="133"/>
      <c r="L269" s="133"/>
      <c r="M269" s="133"/>
      <c r="N269" s="133"/>
      <c r="O269" s="133"/>
      <c r="P269" s="133"/>
    </row>
    <row r="270" spans="1:20" ht="19.5" x14ac:dyDescent="0.4">
      <c r="B270" s="272" t="s">
        <v>327</v>
      </c>
      <c r="C270" s="272"/>
      <c r="D270" s="272"/>
      <c r="E270" s="272"/>
      <c r="F270" s="272"/>
      <c r="G270" s="272"/>
      <c r="H270" s="272"/>
      <c r="I270" s="272"/>
      <c r="J270" s="272"/>
      <c r="K270" s="272"/>
      <c r="L270" s="272"/>
      <c r="M270" s="272"/>
      <c r="N270" s="272"/>
      <c r="O270" s="272"/>
      <c r="P270" s="272"/>
    </row>
    <row r="271" spans="1:20" x14ac:dyDescent="0.4">
      <c r="B271" s="153"/>
      <c r="C271" s="339" t="s">
        <v>35</v>
      </c>
      <c r="D271" s="340"/>
      <c r="E271" s="340"/>
      <c r="F271" s="340"/>
      <c r="G271" s="340"/>
      <c r="H271" s="340"/>
      <c r="I271" s="340"/>
      <c r="J271" s="340"/>
      <c r="K271" s="340"/>
      <c r="L271" s="340"/>
      <c r="M271" s="340"/>
      <c r="N271" s="339" t="s">
        <v>239</v>
      </c>
      <c r="O271" s="340"/>
      <c r="P271" s="330"/>
      <c r="R271" s="89" t="s">
        <v>221</v>
      </c>
      <c r="S271" s="89" t="s">
        <v>222</v>
      </c>
      <c r="T271" s="93" t="s">
        <v>246</v>
      </c>
    </row>
    <row r="272" spans="1:20" ht="123" customHeight="1" x14ac:dyDescent="0.4">
      <c r="A272" s="82" t="s">
        <v>328</v>
      </c>
      <c r="B272" s="153"/>
      <c r="C272" s="420" t="s">
        <v>329</v>
      </c>
      <c r="D272" s="420"/>
      <c r="E272" s="420"/>
      <c r="F272" s="420"/>
      <c r="G272" s="420"/>
      <c r="H272" s="420"/>
      <c r="I272" s="420"/>
      <c r="J272" s="420"/>
      <c r="K272" s="420"/>
      <c r="L272" s="420"/>
      <c r="M272" s="420"/>
      <c r="N272" s="312" t="s">
        <v>254</v>
      </c>
      <c r="O272" s="313"/>
      <c r="P272" s="130" t="s">
        <v>670</v>
      </c>
      <c r="R272" s="90" t="str">
        <f>IF(P272="○",S272,"")</f>
        <v/>
      </c>
      <c r="S272" s="91">
        <v>1</v>
      </c>
      <c r="T272" s="90" t="str">
        <f>IF(P272="","×","")</f>
        <v/>
      </c>
    </row>
    <row r="273" spans="1:21" ht="115.5" customHeight="1" x14ac:dyDescent="0.4">
      <c r="A273" s="82" t="s">
        <v>330</v>
      </c>
      <c r="B273" s="153"/>
      <c r="C273" s="347" t="s">
        <v>331</v>
      </c>
      <c r="D273" s="347"/>
      <c r="E273" s="347"/>
      <c r="F273" s="347"/>
      <c r="G273" s="347"/>
      <c r="H273" s="347"/>
      <c r="I273" s="347"/>
      <c r="J273" s="347"/>
      <c r="K273" s="347"/>
      <c r="L273" s="347"/>
      <c r="M273" s="347"/>
      <c r="N273" s="312" t="s">
        <v>254</v>
      </c>
      <c r="O273" s="313"/>
      <c r="P273" s="130" t="s">
        <v>670</v>
      </c>
      <c r="R273" s="90" t="str">
        <f>IF(P273="○",S273,"")</f>
        <v/>
      </c>
      <c r="S273" s="91">
        <v>3</v>
      </c>
      <c r="T273" s="90" t="str">
        <f>IF(P273="","×","")</f>
        <v/>
      </c>
    </row>
    <row r="274" spans="1:21" ht="69" customHeight="1" x14ac:dyDescent="0.4">
      <c r="A274" s="82" t="s">
        <v>332</v>
      </c>
      <c r="B274" s="153"/>
      <c r="C274" s="456" t="s">
        <v>333</v>
      </c>
      <c r="D274" s="457"/>
      <c r="E274" s="457"/>
      <c r="F274" s="457"/>
      <c r="G274" s="457"/>
      <c r="H274" s="457"/>
      <c r="I274" s="457"/>
      <c r="J274" s="457"/>
      <c r="K274" s="457"/>
      <c r="L274" s="457"/>
      <c r="M274" s="458"/>
      <c r="N274" s="344" t="s">
        <v>254</v>
      </c>
      <c r="O274" s="345"/>
      <c r="P274" s="130" t="s">
        <v>670</v>
      </c>
      <c r="R274" s="90" t="str">
        <f>IF(AND(P274="○",P275&lt;&gt;""),S274,"")</f>
        <v/>
      </c>
      <c r="S274" s="91">
        <v>2</v>
      </c>
      <c r="T274" s="90" t="str">
        <f>IF(OR(P274="",AND(P274="○",P275=""),AND(P274="－",P275&lt;&gt;"")),"×","")</f>
        <v/>
      </c>
      <c r="U274" t="s">
        <v>671</v>
      </c>
    </row>
    <row r="275" spans="1:21" ht="66.75" customHeight="1" x14ac:dyDescent="0.4">
      <c r="B275" s="153"/>
      <c r="C275" s="459"/>
      <c r="D275" s="460"/>
      <c r="E275" s="460"/>
      <c r="F275" s="460"/>
      <c r="G275" s="460"/>
      <c r="H275" s="460"/>
      <c r="I275" s="460"/>
      <c r="J275" s="460"/>
      <c r="K275" s="460"/>
      <c r="L275" s="460"/>
      <c r="M275" s="461"/>
      <c r="N275" s="462" t="s">
        <v>695</v>
      </c>
      <c r="O275" s="463"/>
      <c r="P275" s="194"/>
      <c r="R275" s="89" t="s">
        <v>221</v>
      </c>
      <c r="S275" s="89" t="s">
        <v>222</v>
      </c>
      <c r="T275" s="93" t="s">
        <v>223</v>
      </c>
    </row>
    <row r="276" spans="1:21" ht="69" customHeight="1" x14ac:dyDescent="0.4">
      <c r="A276" s="82" t="s">
        <v>334</v>
      </c>
      <c r="B276" s="153"/>
      <c r="C276" s="342" t="s">
        <v>335</v>
      </c>
      <c r="D276" s="342"/>
      <c r="E276" s="342"/>
      <c r="F276" s="342"/>
      <c r="G276" s="342"/>
      <c r="H276" s="342"/>
      <c r="I276" s="342"/>
      <c r="J276" s="342"/>
      <c r="K276" s="342"/>
      <c r="L276" s="342"/>
      <c r="M276" s="342"/>
      <c r="N276" s="346" t="s">
        <v>254</v>
      </c>
      <c r="O276" s="346"/>
      <c r="P276" s="193" t="s">
        <v>670</v>
      </c>
      <c r="R276" s="90" t="str">
        <f>IF(AND(P276="○",P277&lt;&gt;""),S276,"")</f>
        <v/>
      </c>
      <c r="S276" s="91">
        <v>2</v>
      </c>
      <c r="T276" s="90" t="str">
        <f>IF(OR(P276="",AND(P276="○",P277=""),AND(P276="－",P277&lt;&gt;"")),"×","")</f>
        <v/>
      </c>
    </row>
    <row r="277" spans="1:21" ht="68.25" customHeight="1" x14ac:dyDescent="0.4">
      <c r="B277" s="153"/>
      <c r="C277" s="342"/>
      <c r="D277" s="342"/>
      <c r="E277" s="342"/>
      <c r="F277" s="342"/>
      <c r="G277" s="342"/>
      <c r="H277" s="342"/>
      <c r="I277" s="342"/>
      <c r="J277" s="342"/>
      <c r="K277" s="342"/>
      <c r="L277" s="342"/>
      <c r="M277" s="342"/>
      <c r="N277" s="341" t="s">
        <v>697</v>
      </c>
      <c r="O277" s="341"/>
      <c r="P277" s="193"/>
      <c r="R277" s="92"/>
      <c r="S277" s="91"/>
      <c r="T277" s="92"/>
    </row>
    <row r="278" spans="1:21" ht="21" customHeight="1" x14ac:dyDescent="0.4">
      <c r="B278" s="95"/>
      <c r="C278" s="96"/>
      <c r="D278" s="96"/>
      <c r="E278" s="96"/>
      <c r="F278" s="96"/>
      <c r="G278" s="96"/>
      <c r="H278" s="96"/>
      <c r="I278" s="96"/>
      <c r="J278" s="96"/>
      <c r="K278" s="96"/>
      <c r="L278" s="96"/>
      <c r="M278" s="96"/>
      <c r="N278" s="96"/>
      <c r="O278" s="96"/>
      <c r="P278" s="96"/>
    </row>
    <row r="279" spans="1:21" ht="18" customHeight="1" x14ac:dyDescent="0.4">
      <c r="B279" s="162" t="s">
        <v>233</v>
      </c>
      <c r="C279" s="286" t="s">
        <v>709</v>
      </c>
      <c r="D279" s="286"/>
      <c r="E279" s="286"/>
      <c r="F279" s="286"/>
      <c r="G279" s="286"/>
      <c r="H279" s="286"/>
      <c r="I279" s="286"/>
      <c r="J279" s="286"/>
      <c r="K279" s="286"/>
      <c r="L279" s="286"/>
      <c r="M279" s="286"/>
      <c r="N279" s="286"/>
      <c r="O279" s="286"/>
      <c r="P279" s="287"/>
    </row>
    <row r="280" spans="1:21" ht="34.5" customHeight="1" x14ac:dyDescent="0.4">
      <c r="B280" s="198" t="s">
        <v>324</v>
      </c>
      <c r="C280" s="270" t="s">
        <v>724</v>
      </c>
      <c r="D280" s="270"/>
      <c r="E280" s="270"/>
      <c r="F280" s="270"/>
      <c r="G280" s="270"/>
      <c r="H280" s="270"/>
      <c r="I280" s="270"/>
      <c r="J280" s="270"/>
      <c r="K280" s="270"/>
      <c r="L280" s="270"/>
      <c r="M280" s="270"/>
      <c r="N280" s="270"/>
      <c r="O280" s="270"/>
      <c r="P280" s="271"/>
    </row>
    <row r="281" spans="1:21" ht="33.75" customHeight="1" x14ac:dyDescent="0.4">
      <c r="B281" s="126" t="s">
        <v>289</v>
      </c>
      <c r="C281" s="270" t="s">
        <v>710</v>
      </c>
      <c r="D281" s="270"/>
      <c r="E281" s="270"/>
      <c r="F281" s="270"/>
      <c r="G281" s="270"/>
      <c r="H281" s="270"/>
      <c r="I281" s="270"/>
      <c r="J281" s="270"/>
      <c r="K281" s="270"/>
      <c r="L281" s="270"/>
      <c r="M281" s="270"/>
      <c r="N281" s="270"/>
      <c r="O281" s="270"/>
      <c r="P281" s="271"/>
    </row>
    <row r="282" spans="1:21" ht="19.5" customHeight="1" x14ac:dyDescent="0.4">
      <c r="B282" s="163" t="s">
        <v>291</v>
      </c>
      <c r="C282" s="425" t="s">
        <v>711</v>
      </c>
      <c r="D282" s="425"/>
      <c r="E282" s="425"/>
      <c r="F282" s="425"/>
      <c r="G282" s="425"/>
      <c r="H282" s="425"/>
      <c r="I282" s="425"/>
      <c r="J282" s="425"/>
      <c r="K282" s="425"/>
      <c r="L282" s="425"/>
      <c r="M282" s="425"/>
      <c r="N282" s="425"/>
      <c r="O282" s="425"/>
      <c r="P282" s="426"/>
    </row>
    <row r="283" spans="1:21" x14ac:dyDescent="0.4">
      <c r="B283" s="153"/>
      <c r="C283" s="133"/>
      <c r="D283" s="133"/>
      <c r="E283" s="133"/>
      <c r="F283" s="133"/>
      <c r="G283" s="133"/>
      <c r="H283" s="133"/>
      <c r="I283" s="133"/>
      <c r="J283" s="133"/>
      <c r="K283" s="133"/>
      <c r="L283" s="133"/>
      <c r="M283" s="133"/>
      <c r="N283" s="133"/>
      <c r="O283" s="133"/>
      <c r="P283" s="133"/>
    </row>
    <row r="284" spans="1:21" ht="19.5" x14ac:dyDescent="0.4">
      <c r="B284" s="272" t="s">
        <v>336</v>
      </c>
      <c r="C284" s="272"/>
      <c r="D284" s="272"/>
      <c r="E284" s="272"/>
      <c r="F284" s="272"/>
      <c r="G284" s="272"/>
      <c r="H284" s="272"/>
      <c r="I284" s="272"/>
      <c r="J284" s="272"/>
      <c r="K284" s="272"/>
      <c r="L284" s="272"/>
      <c r="M284" s="272"/>
      <c r="N284" s="272"/>
      <c r="O284" s="272"/>
      <c r="P284" s="272"/>
    </row>
    <row r="285" spans="1:21" ht="19.5" x14ac:dyDescent="0.4">
      <c r="B285" s="142"/>
      <c r="C285" s="339" t="s">
        <v>35</v>
      </c>
      <c r="D285" s="340"/>
      <c r="E285" s="340"/>
      <c r="F285" s="340"/>
      <c r="G285" s="340"/>
      <c r="H285" s="340"/>
      <c r="I285" s="340"/>
      <c r="J285" s="340"/>
      <c r="K285" s="340"/>
      <c r="L285" s="340"/>
      <c r="M285" s="330"/>
      <c r="N285" s="339" t="s">
        <v>239</v>
      </c>
      <c r="O285" s="340"/>
      <c r="P285" s="330"/>
      <c r="R285" s="89"/>
      <c r="S285" s="89"/>
      <c r="T285" s="93" t="s">
        <v>246</v>
      </c>
    </row>
    <row r="286" spans="1:21" ht="55.5" customHeight="1" x14ac:dyDescent="0.4">
      <c r="B286" s="142"/>
      <c r="C286" s="318" t="s">
        <v>337</v>
      </c>
      <c r="D286" s="319"/>
      <c r="E286" s="319"/>
      <c r="F286" s="319"/>
      <c r="G286" s="319"/>
      <c r="H286" s="319"/>
      <c r="I286" s="319"/>
      <c r="J286" s="319"/>
      <c r="K286" s="319"/>
      <c r="L286" s="319"/>
      <c r="M286" s="320"/>
      <c r="N286" s="321"/>
      <c r="O286" s="322"/>
      <c r="P286" s="322"/>
      <c r="R286" s="202"/>
      <c r="S286" s="91"/>
      <c r="T286" s="90" t="str">
        <f>IF(OR(P287="",P288="",P290="",P291="",P292="",P293=""),"×","")</f>
        <v>×</v>
      </c>
    </row>
    <row r="287" spans="1:21" ht="39.75" customHeight="1" x14ac:dyDescent="0.4">
      <c r="A287" s="82" t="s">
        <v>338</v>
      </c>
      <c r="B287" s="142"/>
      <c r="C287" s="332"/>
      <c r="D287" s="318" t="s">
        <v>339</v>
      </c>
      <c r="E287" s="319"/>
      <c r="F287" s="319"/>
      <c r="G287" s="319"/>
      <c r="H287" s="319"/>
      <c r="I287" s="319"/>
      <c r="J287" s="319"/>
      <c r="K287" s="319"/>
      <c r="L287" s="319"/>
      <c r="M287" s="320"/>
      <c r="N287" s="312" t="s">
        <v>254</v>
      </c>
      <c r="O287" s="313"/>
      <c r="P287" s="130"/>
    </row>
    <row r="288" spans="1:21" ht="113.25" customHeight="1" x14ac:dyDescent="0.4">
      <c r="A288" s="205"/>
      <c r="B288" s="204"/>
      <c r="C288" s="332"/>
      <c r="D288" s="324"/>
      <c r="E288" s="325"/>
      <c r="F288" s="325"/>
      <c r="G288" s="325"/>
      <c r="H288" s="325"/>
      <c r="I288" s="325"/>
      <c r="J288" s="325"/>
      <c r="K288" s="325"/>
      <c r="L288" s="325"/>
      <c r="M288" s="326"/>
      <c r="N288" s="323" t="s">
        <v>250</v>
      </c>
      <c r="O288" s="323"/>
      <c r="P288" s="130"/>
    </row>
    <row r="289" spans="1:20" ht="120.75" customHeight="1" x14ac:dyDescent="0.4">
      <c r="A289" s="82" t="s">
        <v>340</v>
      </c>
      <c r="B289" s="142"/>
      <c r="C289" s="332"/>
      <c r="D289" s="318" t="s">
        <v>341</v>
      </c>
      <c r="E289" s="319"/>
      <c r="F289" s="319"/>
      <c r="G289" s="319"/>
      <c r="H289" s="319"/>
      <c r="I289" s="319"/>
      <c r="J289" s="319"/>
      <c r="K289" s="319"/>
      <c r="L289" s="319"/>
      <c r="M289" s="320"/>
      <c r="N289" s="315"/>
      <c r="O289" s="316"/>
      <c r="P289" s="317"/>
    </row>
    <row r="290" spans="1:20" ht="43.5" customHeight="1" x14ac:dyDescent="0.4">
      <c r="A290" s="82" t="s">
        <v>342</v>
      </c>
      <c r="B290" s="142"/>
      <c r="C290" s="332"/>
      <c r="D290" s="318" t="s">
        <v>343</v>
      </c>
      <c r="E290" s="319"/>
      <c r="F290" s="319"/>
      <c r="G290" s="319"/>
      <c r="H290" s="319"/>
      <c r="I290" s="319"/>
      <c r="J290" s="319"/>
      <c r="K290" s="319"/>
      <c r="L290" s="319"/>
      <c r="M290" s="320"/>
      <c r="N290" s="312" t="s">
        <v>254</v>
      </c>
      <c r="O290" s="313"/>
      <c r="P290" s="130"/>
    </row>
    <row r="291" spans="1:20" ht="111.75" customHeight="1" x14ac:dyDescent="0.4">
      <c r="A291" s="205"/>
      <c r="B291" s="204"/>
      <c r="C291" s="332"/>
      <c r="D291" s="327"/>
      <c r="E291" s="328"/>
      <c r="F291" s="328"/>
      <c r="G291" s="328"/>
      <c r="H291" s="328"/>
      <c r="I291" s="328"/>
      <c r="J291" s="328"/>
      <c r="K291" s="328"/>
      <c r="L291" s="328"/>
      <c r="M291" s="329"/>
      <c r="N291" s="323" t="s">
        <v>250</v>
      </c>
      <c r="O291" s="323"/>
      <c r="P291" s="130"/>
    </row>
    <row r="292" spans="1:20" ht="39.75" customHeight="1" x14ac:dyDescent="0.4">
      <c r="A292" s="82" t="s">
        <v>344</v>
      </c>
      <c r="B292" s="142"/>
      <c r="C292" s="332"/>
      <c r="D292" s="331" t="s">
        <v>345</v>
      </c>
      <c r="E292" s="331"/>
      <c r="F292" s="331"/>
      <c r="G292" s="331"/>
      <c r="H292" s="331"/>
      <c r="I292" s="331"/>
      <c r="J292" s="331"/>
      <c r="K292" s="331"/>
      <c r="L292" s="331"/>
      <c r="M292" s="331"/>
      <c r="N292" s="314" t="s">
        <v>254</v>
      </c>
      <c r="O292" s="313"/>
      <c r="P292" s="130"/>
    </row>
    <row r="293" spans="1:20" ht="95.25" customHeight="1" x14ac:dyDescent="0.4">
      <c r="A293" s="205"/>
      <c r="B293" s="204"/>
      <c r="C293" s="333"/>
      <c r="D293" s="331"/>
      <c r="E293" s="331"/>
      <c r="F293" s="331"/>
      <c r="G293" s="331"/>
      <c r="H293" s="331"/>
      <c r="I293" s="331"/>
      <c r="J293" s="331"/>
      <c r="K293" s="331"/>
      <c r="L293" s="331"/>
      <c r="M293" s="331"/>
      <c r="N293" s="330" t="s">
        <v>250</v>
      </c>
      <c r="O293" s="323"/>
      <c r="P293" s="130"/>
    </row>
    <row r="294" spans="1:20" ht="19.5" x14ac:dyDescent="0.4">
      <c r="B294" s="142"/>
      <c r="C294" s="142"/>
      <c r="D294" s="142"/>
      <c r="E294" s="142"/>
      <c r="F294" s="142"/>
      <c r="G294" s="142"/>
      <c r="H294" s="142"/>
      <c r="I294" s="142"/>
      <c r="J294" s="142"/>
      <c r="K294" s="142"/>
      <c r="L294" s="142"/>
      <c r="M294" s="142"/>
      <c r="N294" s="142"/>
      <c r="O294" s="142"/>
      <c r="P294" s="142"/>
    </row>
    <row r="295" spans="1:20" ht="21" customHeight="1" x14ac:dyDescent="0.4">
      <c r="B295" s="272" t="s">
        <v>346</v>
      </c>
      <c r="C295" s="272"/>
      <c r="D295" s="272"/>
      <c r="E295" s="272"/>
      <c r="F295" s="272"/>
      <c r="G295" s="272"/>
      <c r="H295" s="272"/>
      <c r="I295" s="272"/>
      <c r="J295" s="272"/>
      <c r="K295" s="272"/>
      <c r="L295" s="272"/>
      <c r="M295" s="272"/>
      <c r="N295" s="272"/>
      <c r="O295" s="272"/>
      <c r="P295" s="272"/>
    </row>
    <row r="296" spans="1:20" ht="21" customHeight="1" x14ac:dyDescent="0.4">
      <c r="B296" s="272" t="s">
        <v>347</v>
      </c>
      <c r="C296" s="272"/>
      <c r="D296" s="272"/>
      <c r="E296" s="272"/>
      <c r="F296" s="272"/>
      <c r="G296" s="272"/>
      <c r="H296" s="272"/>
      <c r="I296" s="272"/>
      <c r="J296" s="272"/>
      <c r="K296" s="272"/>
      <c r="L296" s="272"/>
      <c r="M296" s="272"/>
      <c r="N296" s="272"/>
      <c r="O296" s="272"/>
      <c r="P296" s="272"/>
    </row>
    <row r="297" spans="1:20" ht="21" customHeight="1" x14ac:dyDescent="0.4">
      <c r="B297" s="95"/>
      <c r="C297" s="334" t="s">
        <v>35</v>
      </c>
      <c r="D297" s="335"/>
      <c r="E297" s="335"/>
      <c r="F297" s="335"/>
      <c r="G297" s="335"/>
      <c r="H297" s="335"/>
      <c r="I297" s="335"/>
      <c r="J297" s="335"/>
      <c r="K297" s="335"/>
      <c r="L297" s="335"/>
      <c r="M297" s="336"/>
      <c r="N297" s="290" t="s">
        <v>239</v>
      </c>
      <c r="O297" s="291"/>
      <c r="P297" s="292"/>
    </row>
    <row r="298" spans="1:20" ht="81" customHeight="1" x14ac:dyDescent="0.4">
      <c r="A298" s="82" t="s">
        <v>348</v>
      </c>
      <c r="B298" s="296"/>
      <c r="C298" s="297" t="s">
        <v>349</v>
      </c>
      <c r="D298" s="298"/>
      <c r="E298" s="298"/>
      <c r="F298" s="298"/>
      <c r="G298" s="298"/>
      <c r="H298" s="298"/>
      <c r="I298" s="298"/>
      <c r="J298" s="298"/>
      <c r="K298" s="298"/>
      <c r="L298" s="298"/>
      <c r="M298" s="299"/>
      <c r="N298" s="293"/>
      <c r="O298" s="294"/>
      <c r="P298" s="295"/>
    </row>
    <row r="299" spans="1:20" ht="81" customHeight="1" x14ac:dyDescent="0.4">
      <c r="A299" s="82" t="s">
        <v>350</v>
      </c>
      <c r="B299" s="296"/>
      <c r="C299" s="297" t="s">
        <v>351</v>
      </c>
      <c r="D299" s="298"/>
      <c r="E299" s="298"/>
      <c r="F299" s="298"/>
      <c r="G299" s="298"/>
      <c r="H299" s="298"/>
      <c r="I299" s="298"/>
      <c r="J299" s="298"/>
      <c r="K299" s="298"/>
      <c r="L299" s="298"/>
      <c r="M299" s="299"/>
      <c r="N299" s="293"/>
      <c r="O299" s="294"/>
      <c r="P299" s="295"/>
    </row>
    <row r="300" spans="1:20" ht="81" customHeight="1" x14ac:dyDescent="0.4">
      <c r="A300" s="82" t="s">
        <v>352</v>
      </c>
      <c r="B300" s="296"/>
      <c r="C300" s="297" t="s">
        <v>353</v>
      </c>
      <c r="D300" s="298"/>
      <c r="E300" s="298"/>
      <c r="F300" s="298"/>
      <c r="G300" s="298"/>
      <c r="H300" s="298"/>
      <c r="I300" s="298"/>
      <c r="J300" s="298"/>
      <c r="K300" s="298"/>
      <c r="L300" s="298"/>
      <c r="M300" s="299"/>
      <c r="N300" s="293"/>
      <c r="O300" s="294"/>
      <c r="P300" s="295"/>
    </row>
    <row r="301" spans="1:20" ht="57" customHeight="1" x14ac:dyDescent="0.4">
      <c r="A301" s="82" t="s">
        <v>354</v>
      </c>
      <c r="B301" s="296"/>
      <c r="C301" s="297" t="s">
        <v>355</v>
      </c>
      <c r="D301" s="298"/>
      <c r="E301" s="298"/>
      <c r="F301" s="298"/>
      <c r="G301" s="298"/>
      <c r="H301" s="298"/>
      <c r="I301" s="298"/>
      <c r="J301" s="298"/>
      <c r="K301" s="298"/>
      <c r="L301" s="298"/>
      <c r="M301" s="299"/>
      <c r="N301" s="293"/>
      <c r="O301" s="294"/>
      <c r="P301" s="295"/>
      <c r="R301" s="89" t="s">
        <v>221</v>
      </c>
      <c r="S301" s="89" t="s">
        <v>222</v>
      </c>
      <c r="T301" s="195" t="s">
        <v>356</v>
      </c>
    </row>
    <row r="302" spans="1:20" ht="22.5" customHeight="1" x14ac:dyDescent="0.4">
      <c r="A302" s="82" t="s">
        <v>357</v>
      </c>
      <c r="B302" s="296"/>
      <c r="C302" s="300" t="s">
        <v>713</v>
      </c>
      <c r="D302" s="301"/>
      <c r="E302" s="301"/>
      <c r="F302" s="301"/>
      <c r="G302" s="301"/>
      <c r="H302" s="301"/>
      <c r="I302" s="301"/>
      <c r="J302" s="301"/>
      <c r="K302" s="301"/>
      <c r="L302" s="301"/>
      <c r="M302" s="302"/>
      <c r="N302" s="306" t="s">
        <v>254</v>
      </c>
      <c r="O302" s="307"/>
      <c r="P302" s="130"/>
      <c r="R302" s="90" t="str">
        <f>IF(AND(P302="○",P303&gt;=1,IFERROR(P304/(P303+P304),"")&lt;0.1),S302,"")</f>
        <v/>
      </c>
      <c r="S302" s="91">
        <v>-15</v>
      </c>
      <c r="T302" s="90" t="str">
        <f>IF(OR(P302="",AND(P302="○",P303=""),AND(P302="○",P303&lt;1),AND(P302="○",OR(IFERROR(P304/(P303+P304),"")&gt;=0.1))),"×","")</f>
        <v>×</v>
      </c>
    </row>
    <row r="303" spans="1:20" ht="89.25" customHeight="1" x14ac:dyDescent="0.4">
      <c r="B303" s="296"/>
      <c r="C303" s="303"/>
      <c r="D303" s="304"/>
      <c r="E303" s="304"/>
      <c r="F303" s="304"/>
      <c r="G303" s="304"/>
      <c r="H303" s="304"/>
      <c r="I303" s="304"/>
      <c r="J303" s="304"/>
      <c r="K303" s="304"/>
      <c r="L303" s="304"/>
      <c r="M303" s="305"/>
      <c r="N303" s="308" t="s">
        <v>714</v>
      </c>
      <c r="O303" s="309"/>
      <c r="P303" s="175"/>
      <c r="R303" s="82"/>
      <c r="S303" s="92"/>
    </row>
    <row r="304" spans="1:20" ht="89.25" customHeight="1" x14ac:dyDescent="0.4">
      <c r="B304" s="296"/>
      <c r="C304" s="303"/>
      <c r="D304" s="304"/>
      <c r="E304" s="304"/>
      <c r="F304" s="304"/>
      <c r="G304" s="304"/>
      <c r="H304" s="304"/>
      <c r="I304" s="304"/>
      <c r="J304" s="304"/>
      <c r="K304" s="304"/>
      <c r="L304" s="304"/>
      <c r="M304" s="305"/>
      <c r="N304" s="310" t="s">
        <v>715</v>
      </c>
      <c r="O304" s="311"/>
      <c r="P304" s="173"/>
      <c r="R304" s="89" t="s">
        <v>221</v>
      </c>
      <c r="S304" s="89" t="s">
        <v>222</v>
      </c>
      <c r="T304" s="93" t="s">
        <v>358</v>
      </c>
    </row>
    <row r="305" spans="1:20" ht="65.25" customHeight="1" x14ac:dyDescent="0.4">
      <c r="A305" s="82" t="s">
        <v>359</v>
      </c>
      <c r="B305" s="91"/>
      <c r="C305" s="280" t="s">
        <v>360</v>
      </c>
      <c r="D305" s="281"/>
      <c r="E305" s="281"/>
      <c r="F305" s="281"/>
      <c r="G305" s="281"/>
      <c r="H305" s="281"/>
      <c r="I305" s="281"/>
      <c r="J305" s="281"/>
      <c r="K305" s="281"/>
      <c r="L305" s="281"/>
      <c r="M305" s="275"/>
      <c r="N305" s="306" t="s">
        <v>254</v>
      </c>
      <c r="O305" s="307"/>
      <c r="P305" s="130"/>
      <c r="R305" s="90" t="str">
        <f>IF(P305="○",S305,"")</f>
        <v/>
      </c>
      <c r="S305" s="91">
        <v>-35</v>
      </c>
      <c r="T305" s="90" t="str">
        <f>IF(P305="","×","")</f>
        <v>×</v>
      </c>
    </row>
    <row r="306" spans="1:20" ht="21" customHeight="1" x14ac:dyDescent="0.4">
      <c r="B306" s="95"/>
      <c r="C306" s="96"/>
      <c r="D306" s="96"/>
      <c r="E306" s="96"/>
      <c r="F306" s="96"/>
      <c r="G306" s="96"/>
      <c r="H306" s="96"/>
      <c r="I306" s="96"/>
      <c r="J306" s="96"/>
      <c r="K306" s="96"/>
      <c r="L306" s="96"/>
      <c r="M306" s="96"/>
      <c r="N306" s="96"/>
      <c r="O306" s="96"/>
      <c r="P306" s="96"/>
    </row>
    <row r="307" spans="1:20" ht="33" customHeight="1" x14ac:dyDescent="0.4">
      <c r="B307" s="234" t="s">
        <v>233</v>
      </c>
      <c r="C307" s="286" t="s">
        <v>712</v>
      </c>
      <c r="D307" s="286"/>
      <c r="E307" s="286"/>
      <c r="F307" s="286"/>
      <c r="G307" s="286"/>
      <c r="H307" s="286"/>
      <c r="I307" s="286"/>
      <c r="J307" s="286"/>
      <c r="K307" s="286"/>
      <c r="L307" s="286"/>
      <c r="M307" s="286"/>
      <c r="N307" s="286"/>
      <c r="O307" s="286"/>
      <c r="P307" s="287"/>
    </row>
    <row r="308" spans="1:20" ht="48.75" customHeight="1" x14ac:dyDescent="0.4">
      <c r="B308" s="235" t="s">
        <v>261</v>
      </c>
      <c r="C308" s="288" t="s">
        <v>361</v>
      </c>
      <c r="D308" s="288"/>
      <c r="E308" s="288"/>
      <c r="F308" s="288"/>
      <c r="G308" s="288"/>
      <c r="H308" s="288"/>
      <c r="I308" s="288"/>
      <c r="J308" s="288"/>
      <c r="K308" s="288"/>
      <c r="L308" s="288"/>
      <c r="M308" s="288"/>
      <c r="N308" s="288"/>
      <c r="O308" s="288"/>
      <c r="P308" s="289"/>
    </row>
    <row r="309" spans="1:20" ht="19.5" x14ac:dyDescent="0.4">
      <c r="B309" s="142"/>
      <c r="C309" s="142"/>
      <c r="D309" s="142"/>
      <c r="E309" s="142"/>
      <c r="F309" s="142"/>
      <c r="G309" s="142"/>
      <c r="H309" s="142"/>
      <c r="I309" s="142"/>
      <c r="J309" s="142"/>
      <c r="K309" s="142"/>
      <c r="L309" s="142"/>
      <c r="M309" s="142"/>
      <c r="N309" s="142"/>
      <c r="O309" s="142"/>
      <c r="P309" s="142"/>
    </row>
    <row r="310" spans="1:20" ht="21" customHeight="1" x14ac:dyDescent="0.4">
      <c r="B310" s="272" t="s">
        <v>362</v>
      </c>
      <c r="C310" s="272"/>
      <c r="D310" s="272"/>
      <c r="E310" s="272"/>
      <c r="F310" s="272"/>
      <c r="G310" s="272"/>
      <c r="H310" s="272"/>
      <c r="I310" s="272"/>
      <c r="J310" s="272"/>
      <c r="K310" s="272"/>
      <c r="L310" s="272"/>
      <c r="M310" s="272"/>
      <c r="N310" s="272"/>
      <c r="O310" s="272"/>
      <c r="P310" s="272"/>
    </row>
    <row r="311" spans="1:20" ht="21" customHeight="1" x14ac:dyDescent="0.4">
      <c r="B311" s="272" t="s">
        <v>363</v>
      </c>
      <c r="C311" s="272"/>
      <c r="D311" s="272"/>
      <c r="E311" s="272"/>
      <c r="F311" s="272"/>
      <c r="G311" s="272"/>
      <c r="H311" s="272"/>
      <c r="I311" s="272"/>
      <c r="J311" s="272"/>
      <c r="K311" s="272"/>
      <c r="L311" s="272"/>
      <c r="M311" s="272"/>
      <c r="N311" s="272"/>
      <c r="O311" s="272"/>
      <c r="P311" s="272"/>
    </row>
    <row r="312" spans="1:20" ht="21" customHeight="1" x14ac:dyDescent="0.4">
      <c r="B312" s="135"/>
      <c r="C312" s="334" t="s">
        <v>35</v>
      </c>
      <c r="D312" s="335"/>
      <c r="E312" s="335"/>
      <c r="F312" s="335"/>
      <c r="G312" s="335"/>
      <c r="H312" s="335"/>
      <c r="I312" s="335"/>
      <c r="J312" s="335"/>
      <c r="K312" s="335"/>
      <c r="L312" s="335"/>
      <c r="M312" s="336"/>
      <c r="N312" s="290" t="s">
        <v>239</v>
      </c>
      <c r="O312" s="291"/>
      <c r="P312" s="292"/>
      <c r="R312" s="89"/>
      <c r="S312" s="89"/>
      <c r="T312" s="93"/>
    </row>
    <row r="313" spans="1:20" ht="21" customHeight="1" x14ac:dyDescent="0.4">
      <c r="B313" s="135"/>
      <c r="C313" s="364" t="s">
        <v>364</v>
      </c>
      <c r="D313" s="378"/>
      <c r="E313" s="378"/>
      <c r="F313" s="378"/>
      <c r="G313" s="378"/>
      <c r="H313" s="378"/>
      <c r="I313" s="378"/>
      <c r="J313" s="378"/>
      <c r="K313" s="378"/>
      <c r="L313" s="378"/>
      <c r="M313" s="378"/>
      <c r="N313" s="170"/>
      <c r="O313" s="170"/>
      <c r="P313" s="171"/>
      <c r="R313" s="89" t="s">
        <v>221</v>
      </c>
      <c r="S313" s="89" t="s">
        <v>222</v>
      </c>
      <c r="T313" s="93" t="s">
        <v>365</v>
      </c>
    </row>
    <row r="314" spans="1:20" ht="36" customHeight="1" x14ac:dyDescent="0.4">
      <c r="A314" s="82" t="s">
        <v>366</v>
      </c>
      <c r="B314" s="135"/>
      <c r="C314" s="280" t="s">
        <v>725</v>
      </c>
      <c r="D314" s="281"/>
      <c r="E314" s="281"/>
      <c r="F314" s="281"/>
      <c r="G314" s="281"/>
      <c r="H314" s="281"/>
      <c r="I314" s="281"/>
      <c r="J314" s="281"/>
      <c r="K314" s="281"/>
      <c r="L314" s="281"/>
      <c r="M314" s="275"/>
      <c r="N314" s="277" t="s">
        <v>254</v>
      </c>
      <c r="O314" s="278"/>
      <c r="P314" s="130"/>
      <c r="R314" s="90" t="str">
        <f>IF(AND(P314="○",P316&lt;&gt;"○",P317&lt;&gt;"○",P318&lt;&gt;"○",P321&lt;&gt;"○",P322&lt;&gt;"○",P324&lt;&gt;"○",P325&lt;&gt;"○",P328&lt;&gt;"○",P330&lt;&gt;"○",P331&lt;&gt;"○",P332&lt;&gt;"○",P333&lt;&gt;"○"),S314,"")</f>
        <v/>
      </c>
      <c r="S314" s="91">
        <v>90</v>
      </c>
      <c r="T314" s="90" t="str">
        <f>IF(OR(P314="",AND(P314="○",OR(P316="○",P317="○",P318="○",P321="○",P322="○",P324="○",P325="○",P328="○",P330="○",P331="○",P332="○",P333="○"))),"×","")</f>
        <v>×</v>
      </c>
    </row>
    <row r="315" spans="1:20" ht="54" customHeight="1" x14ac:dyDescent="0.4">
      <c r="B315" s="135"/>
      <c r="C315" s="348" t="s">
        <v>726</v>
      </c>
      <c r="D315" s="349"/>
      <c r="E315" s="349"/>
      <c r="F315" s="349"/>
      <c r="G315" s="349"/>
      <c r="H315" s="349"/>
      <c r="I315" s="349"/>
      <c r="J315" s="349"/>
      <c r="K315" s="349"/>
      <c r="L315" s="349"/>
      <c r="M315" s="279"/>
      <c r="N315" s="273"/>
      <c r="O315" s="274"/>
      <c r="P315" s="274"/>
      <c r="R315" s="89" t="s">
        <v>221</v>
      </c>
      <c r="S315" s="89" t="s">
        <v>222</v>
      </c>
      <c r="T315" s="93" t="s">
        <v>365</v>
      </c>
    </row>
    <row r="316" spans="1:20" x14ac:dyDescent="0.4">
      <c r="A316" s="82" t="s">
        <v>367</v>
      </c>
      <c r="B316" s="95"/>
      <c r="C316" s="379"/>
      <c r="D316" s="280" t="s">
        <v>368</v>
      </c>
      <c r="E316" s="281"/>
      <c r="F316" s="281"/>
      <c r="G316" s="281"/>
      <c r="H316" s="281"/>
      <c r="I316" s="281"/>
      <c r="J316" s="281"/>
      <c r="K316" s="281"/>
      <c r="L316" s="281"/>
      <c r="M316" s="275"/>
      <c r="N316" s="381" t="s">
        <v>254</v>
      </c>
      <c r="O316" s="382"/>
      <c r="P316" s="130"/>
      <c r="R316" s="90" t="str">
        <f>IF(AND(P316="○",P314&lt;&gt;"○",P324&lt;&gt;"○",P325&lt;&gt;"○"),S316,"")</f>
        <v/>
      </c>
      <c r="S316" s="91">
        <v>40</v>
      </c>
      <c r="T316" s="90" t="str">
        <f>IF(OR(P316="",AND(P316="○",OR(P314="○",P317="○",P318="○",P324="○",P325="○"))),"×","")</f>
        <v>×</v>
      </c>
    </row>
    <row r="317" spans="1:20" x14ac:dyDescent="0.4">
      <c r="A317" s="82" t="s">
        <v>369</v>
      </c>
      <c r="B317" s="95"/>
      <c r="C317" s="380"/>
      <c r="D317" s="280" t="s">
        <v>370</v>
      </c>
      <c r="E317" s="281"/>
      <c r="F317" s="281"/>
      <c r="G317" s="281"/>
      <c r="H317" s="281"/>
      <c r="I317" s="281"/>
      <c r="J317" s="281"/>
      <c r="K317" s="281"/>
      <c r="L317" s="281"/>
      <c r="M317" s="275"/>
      <c r="N317" s="381" t="s">
        <v>254</v>
      </c>
      <c r="O317" s="382"/>
      <c r="P317" s="130"/>
      <c r="R317" s="90" t="str">
        <f>IF(AND(P317="○",P314&lt;&gt;"○",P316&lt;&gt;"○",P318&lt;&gt;"○"),"×","")</f>
        <v/>
      </c>
      <c r="S317" s="91">
        <v>10</v>
      </c>
      <c r="T317" s="90" t="str">
        <f>IF(OR(P317="",AND(P317="○",OR(P314="○",P316="○",P318="○"))),"×","")</f>
        <v>×</v>
      </c>
    </row>
    <row r="318" spans="1:20" ht="53.25" customHeight="1" x14ac:dyDescent="0.4">
      <c r="A318" s="82" t="s">
        <v>371</v>
      </c>
      <c r="B318" s="136"/>
      <c r="C318" s="350" t="s">
        <v>372</v>
      </c>
      <c r="D318" s="349"/>
      <c r="E318" s="349"/>
      <c r="F318" s="349"/>
      <c r="G318" s="349"/>
      <c r="H318" s="349"/>
      <c r="I318" s="349"/>
      <c r="J318" s="349"/>
      <c r="K318" s="349"/>
      <c r="L318" s="349"/>
      <c r="M318" s="279"/>
      <c r="N318" s="381" t="s">
        <v>254</v>
      </c>
      <c r="O318" s="382"/>
      <c r="P318" s="130"/>
      <c r="R318" s="90" t="str">
        <f>IF(AND(P318="○",P314&lt;&gt;"○",P316&lt;&gt;"○",P317&lt;&gt;"○"),S318,"")</f>
        <v/>
      </c>
      <c r="S318" s="91">
        <v>10</v>
      </c>
      <c r="T318" s="90" t="str">
        <f>IF(OR(P318="",AND(P318="○",OR(P314="○",P316="○",P317="○"))),"×","")</f>
        <v>×</v>
      </c>
    </row>
    <row r="319" spans="1:20" ht="21" customHeight="1" x14ac:dyDescent="0.4">
      <c r="B319" s="135"/>
      <c r="C319" s="364" t="s">
        <v>373</v>
      </c>
      <c r="D319" s="378"/>
      <c r="E319" s="378"/>
      <c r="F319" s="378"/>
      <c r="G319" s="378"/>
      <c r="H319" s="378"/>
      <c r="I319" s="378"/>
      <c r="J319" s="378"/>
      <c r="K319" s="378"/>
      <c r="L319" s="378"/>
      <c r="M319" s="378"/>
      <c r="N319" s="170"/>
      <c r="O319" s="170"/>
      <c r="P319" s="171"/>
      <c r="R319" s="89"/>
      <c r="S319" s="89"/>
      <c r="T319" s="93"/>
    </row>
    <row r="320" spans="1:20" ht="36" customHeight="1" x14ac:dyDescent="0.4">
      <c r="B320" s="136"/>
      <c r="C320" s="348" t="s">
        <v>727</v>
      </c>
      <c r="D320" s="281"/>
      <c r="E320" s="281"/>
      <c r="F320" s="281"/>
      <c r="G320" s="281"/>
      <c r="H320" s="281"/>
      <c r="I320" s="281"/>
      <c r="J320" s="281"/>
      <c r="K320" s="281"/>
      <c r="L320" s="281"/>
      <c r="M320" s="275"/>
      <c r="N320" s="273"/>
      <c r="O320" s="274"/>
      <c r="P320" s="274"/>
      <c r="R320" s="89" t="s">
        <v>221</v>
      </c>
      <c r="S320" s="89" t="s">
        <v>222</v>
      </c>
      <c r="T320" s="93" t="s">
        <v>365</v>
      </c>
    </row>
    <row r="321" spans="1:20" x14ac:dyDescent="0.4">
      <c r="A321" s="82" t="s">
        <v>374</v>
      </c>
      <c r="B321" s="134"/>
      <c r="C321" s="283"/>
      <c r="D321" s="275" t="s">
        <v>375</v>
      </c>
      <c r="E321" s="276"/>
      <c r="F321" s="276"/>
      <c r="G321" s="276"/>
      <c r="H321" s="276"/>
      <c r="I321" s="276"/>
      <c r="J321" s="276"/>
      <c r="K321" s="276"/>
      <c r="L321" s="276"/>
      <c r="M321" s="276"/>
      <c r="N321" s="277" t="s">
        <v>254</v>
      </c>
      <c r="O321" s="278"/>
      <c r="P321" s="130"/>
      <c r="R321" s="90" t="str">
        <f>IF(AND(P321="○",P314&lt;&gt;"○",P322&lt;&gt;"○"),S321,"")</f>
        <v/>
      </c>
      <c r="S321" s="91">
        <v>30</v>
      </c>
      <c r="T321" s="90" t="str">
        <f>IF(OR(P321="",AND(P321="○",OR(P314="○",P322="○"))),"×","")</f>
        <v>×</v>
      </c>
    </row>
    <row r="322" spans="1:20" ht="36" customHeight="1" x14ac:dyDescent="0.4">
      <c r="A322" s="82" t="s">
        <v>376</v>
      </c>
      <c r="B322" s="134"/>
      <c r="C322" s="384"/>
      <c r="D322" s="275" t="s">
        <v>377</v>
      </c>
      <c r="E322" s="276"/>
      <c r="F322" s="276"/>
      <c r="G322" s="276"/>
      <c r="H322" s="276"/>
      <c r="I322" s="276"/>
      <c r="J322" s="276"/>
      <c r="K322" s="276"/>
      <c r="L322" s="276"/>
      <c r="M322" s="276"/>
      <c r="N322" s="277" t="s">
        <v>254</v>
      </c>
      <c r="O322" s="278"/>
      <c r="P322" s="130"/>
      <c r="R322" s="90" t="str">
        <f>IF(AND(P322="○",P314&lt;&gt;"○",P321&lt;&gt;"○"),S322,"")</f>
        <v/>
      </c>
      <c r="S322" s="91">
        <v>20</v>
      </c>
      <c r="T322" s="90" t="str">
        <f>IF(OR(P322="",AND(P322="○",OR(P314="○",P321="○"))),"×","")</f>
        <v>×</v>
      </c>
    </row>
    <row r="323" spans="1:20" ht="36.75" customHeight="1" x14ac:dyDescent="0.4">
      <c r="B323" s="134"/>
      <c r="C323" s="383" t="s">
        <v>378</v>
      </c>
      <c r="D323" s="276"/>
      <c r="E323" s="276"/>
      <c r="F323" s="276"/>
      <c r="G323" s="276"/>
      <c r="H323" s="276"/>
      <c r="I323" s="276"/>
      <c r="J323" s="276"/>
      <c r="K323" s="276"/>
      <c r="L323" s="276"/>
      <c r="M323" s="276"/>
      <c r="N323" s="273"/>
      <c r="O323" s="274"/>
      <c r="P323" s="274"/>
      <c r="R323" s="89" t="s">
        <v>221</v>
      </c>
      <c r="S323" s="89" t="s">
        <v>222</v>
      </c>
      <c r="T323" s="93" t="s">
        <v>365</v>
      </c>
    </row>
    <row r="324" spans="1:20" x14ac:dyDescent="0.4">
      <c r="A324" s="82" t="s">
        <v>379</v>
      </c>
      <c r="B324" s="134"/>
      <c r="C324" s="379"/>
      <c r="D324" s="275" t="s">
        <v>380</v>
      </c>
      <c r="E324" s="276"/>
      <c r="F324" s="276"/>
      <c r="G324" s="276"/>
      <c r="H324" s="276"/>
      <c r="I324" s="276"/>
      <c r="J324" s="276"/>
      <c r="K324" s="276"/>
      <c r="L324" s="276"/>
      <c r="M324" s="276"/>
      <c r="N324" s="277" t="s">
        <v>254</v>
      </c>
      <c r="O324" s="278"/>
      <c r="P324" s="130"/>
      <c r="R324" s="90" t="str">
        <f>IF(AND(P324="○",P314&lt;&gt;"○",P316&lt;&gt;"○",P325&lt;&gt;"○"),S324,"")</f>
        <v/>
      </c>
      <c r="S324" s="91">
        <v>15</v>
      </c>
      <c r="T324" s="90" t="str">
        <f>IF(OR(P324="",AND(P324="○",OR(P314="○",P325="○"))),"×","")</f>
        <v>×</v>
      </c>
    </row>
    <row r="325" spans="1:20" x14ac:dyDescent="0.4">
      <c r="A325" s="82" t="s">
        <v>381</v>
      </c>
      <c r="B325" s="134"/>
      <c r="C325" s="379"/>
      <c r="D325" s="275" t="s">
        <v>382</v>
      </c>
      <c r="E325" s="276"/>
      <c r="F325" s="276"/>
      <c r="G325" s="276"/>
      <c r="H325" s="276"/>
      <c r="I325" s="276"/>
      <c r="J325" s="276"/>
      <c r="K325" s="276"/>
      <c r="L325" s="276"/>
      <c r="M325" s="276"/>
      <c r="N325" s="277" t="s">
        <v>254</v>
      </c>
      <c r="O325" s="278"/>
      <c r="P325" s="130"/>
      <c r="R325" s="90" t="str">
        <f>IF(AND(P325="○",P314&lt;&gt;"○",P316&lt;&gt;"○",P324&lt;&gt;"○"),S325,"")</f>
        <v/>
      </c>
      <c r="S325" s="91">
        <v>5</v>
      </c>
      <c r="T325" s="90" t="str">
        <f>IF(OR(P325="",AND(P325="○",OR(P314="○",P324="○"))),"×","")</f>
        <v>×</v>
      </c>
    </row>
    <row r="326" spans="1:20" ht="21" customHeight="1" x14ac:dyDescent="0.4">
      <c r="B326" s="135"/>
      <c r="C326" s="364" t="s">
        <v>383</v>
      </c>
      <c r="D326" s="378"/>
      <c r="E326" s="378"/>
      <c r="F326" s="378"/>
      <c r="G326" s="378"/>
      <c r="H326" s="378"/>
      <c r="I326" s="378"/>
      <c r="J326" s="378"/>
      <c r="K326" s="378"/>
      <c r="L326" s="378"/>
      <c r="M326" s="378"/>
      <c r="N326" s="170"/>
      <c r="O326" s="170"/>
      <c r="P326" s="171"/>
      <c r="R326" s="89"/>
      <c r="S326" s="89"/>
      <c r="T326" s="93"/>
    </row>
    <row r="327" spans="1:20" ht="36" customHeight="1" x14ac:dyDescent="0.4">
      <c r="B327" s="136"/>
      <c r="C327" s="348" t="s">
        <v>384</v>
      </c>
      <c r="D327" s="281"/>
      <c r="E327" s="281"/>
      <c r="F327" s="281"/>
      <c r="G327" s="281"/>
      <c r="H327" s="281"/>
      <c r="I327" s="281"/>
      <c r="J327" s="281"/>
      <c r="K327" s="281"/>
      <c r="L327" s="281"/>
      <c r="M327" s="275"/>
      <c r="N327" s="273"/>
      <c r="O327" s="274"/>
      <c r="P327" s="274"/>
      <c r="R327" s="89" t="s">
        <v>221</v>
      </c>
      <c r="S327" s="89" t="s">
        <v>222</v>
      </c>
      <c r="T327" s="93" t="s">
        <v>365</v>
      </c>
    </row>
    <row r="328" spans="1:20" ht="54" customHeight="1" x14ac:dyDescent="0.4">
      <c r="A328" s="82" t="s">
        <v>385</v>
      </c>
      <c r="B328" s="134"/>
      <c r="C328" s="282"/>
      <c r="D328" s="275" t="s">
        <v>386</v>
      </c>
      <c r="E328" s="276"/>
      <c r="F328" s="276"/>
      <c r="G328" s="276"/>
      <c r="H328" s="276"/>
      <c r="I328" s="276"/>
      <c r="J328" s="276"/>
      <c r="K328" s="276"/>
      <c r="L328" s="276"/>
      <c r="M328" s="276"/>
      <c r="N328" s="277" t="s">
        <v>254</v>
      </c>
      <c r="O328" s="278"/>
      <c r="P328" s="130"/>
      <c r="R328" s="90" t="str">
        <f>IF(AND(P328="○",P314&lt;&gt;"○",P330&lt;&gt;"○",P331&lt;&gt;"○",P332&lt;&gt;"○",P333&lt;&gt;"○"),S328,"")</f>
        <v/>
      </c>
      <c r="S328" s="91">
        <v>5</v>
      </c>
      <c r="T328" s="90" t="str">
        <f>IF(OR(P328="",AND(P328="○",P314="○",P330="○",P331="○",P332="○",P333="○")),"×","")</f>
        <v>×</v>
      </c>
    </row>
    <row r="329" spans="1:20" ht="36" customHeight="1" x14ac:dyDescent="0.4">
      <c r="B329" s="134"/>
      <c r="C329" s="282"/>
      <c r="D329" s="279" t="s">
        <v>387</v>
      </c>
      <c r="E329" s="276"/>
      <c r="F329" s="276"/>
      <c r="G329" s="276"/>
      <c r="H329" s="276"/>
      <c r="I329" s="276"/>
      <c r="J329" s="276"/>
      <c r="K329" s="276"/>
      <c r="L329" s="276"/>
      <c r="M329" s="276"/>
      <c r="N329" s="273"/>
      <c r="O329" s="274"/>
      <c r="P329" s="274"/>
      <c r="R329" s="89" t="s">
        <v>221</v>
      </c>
      <c r="S329" s="89" t="s">
        <v>222</v>
      </c>
      <c r="T329" s="93" t="s">
        <v>365</v>
      </c>
    </row>
    <row r="330" spans="1:20" ht="36" customHeight="1" x14ac:dyDescent="0.4">
      <c r="A330" s="82" t="s">
        <v>388</v>
      </c>
      <c r="B330" s="134"/>
      <c r="C330" s="282"/>
      <c r="D330" s="282"/>
      <c r="E330" s="280" t="s">
        <v>389</v>
      </c>
      <c r="F330" s="281"/>
      <c r="G330" s="281"/>
      <c r="H330" s="281"/>
      <c r="I330" s="281"/>
      <c r="J330" s="281"/>
      <c r="K330" s="281"/>
      <c r="L330" s="281"/>
      <c r="M330" s="275"/>
      <c r="N330" s="277" t="s">
        <v>254</v>
      </c>
      <c r="O330" s="278"/>
      <c r="P330" s="130"/>
      <c r="R330" s="90" t="str">
        <f>IF(AND(P330="○",P314&lt;&gt;"○",P328&lt;&gt;"○",P331&lt;&gt;"○",P332&lt;&gt;"○",P333&lt;&gt;"○"),S330,"")</f>
        <v/>
      </c>
      <c r="S330" s="91">
        <v>5</v>
      </c>
      <c r="T330" s="90" t="str">
        <f>IF(OR(P330="",AND(P330="○",P314="○",P328="○",P331="○",P332="○",P333="○")),"×","")</f>
        <v>×</v>
      </c>
    </row>
    <row r="331" spans="1:20" x14ac:dyDescent="0.4">
      <c r="A331" s="82" t="s">
        <v>390</v>
      </c>
      <c r="B331" s="134"/>
      <c r="C331" s="282"/>
      <c r="D331" s="282"/>
      <c r="E331" s="280" t="s">
        <v>391</v>
      </c>
      <c r="F331" s="281"/>
      <c r="G331" s="281"/>
      <c r="H331" s="281"/>
      <c r="I331" s="281"/>
      <c r="J331" s="281"/>
      <c r="K331" s="281"/>
      <c r="L331" s="281"/>
      <c r="M331" s="275"/>
      <c r="N331" s="277" t="s">
        <v>254</v>
      </c>
      <c r="O331" s="278"/>
      <c r="P331" s="130"/>
      <c r="R331" s="90" t="str">
        <f>IF(AND(P331="○",P314&lt;&gt;"○",P328&lt;&gt;"○",P330&lt;&gt;"○",P332&lt;&gt;"○",P333&lt;&gt;"○"),S331,"")</f>
        <v/>
      </c>
      <c r="S331" s="91">
        <v>3</v>
      </c>
      <c r="T331" s="90" t="str">
        <f>IF(OR(P331="",AND(P331="○",P314="○",P328="○",P330="○",P332="○",P333="○")),"×","")</f>
        <v>×</v>
      </c>
    </row>
    <row r="332" spans="1:20" x14ac:dyDescent="0.4">
      <c r="A332" s="82" t="s">
        <v>392</v>
      </c>
      <c r="B332" s="134"/>
      <c r="C332" s="283"/>
      <c r="D332" s="283"/>
      <c r="E332" s="280" t="s">
        <v>393</v>
      </c>
      <c r="F332" s="281"/>
      <c r="G332" s="281"/>
      <c r="H332" s="281"/>
      <c r="I332" s="281"/>
      <c r="J332" s="281"/>
      <c r="K332" s="281"/>
      <c r="L332" s="281"/>
      <c r="M332" s="275"/>
      <c r="N332" s="277" t="s">
        <v>254</v>
      </c>
      <c r="O332" s="278"/>
      <c r="P332" s="130"/>
      <c r="R332" s="90" t="str">
        <f>IF(AND(P332="○",P314&lt;&gt;"○",P328&lt;&gt;"○",P330&lt;&gt;"○",P331&lt;&gt;"○",P333&lt;&gt;"○"),S332,"")</f>
        <v/>
      </c>
      <c r="S332" s="91">
        <v>2</v>
      </c>
      <c r="T332" s="90" t="str">
        <f>IF(OR(P332="",AND(P332="○",P314="○",P328="○",P330="○",P331="○",P333="○")),"×","")</f>
        <v>×</v>
      </c>
    </row>
    <row r="333" spans="1:20" ht="36" customHeight="1" x14ac:dyDescent="0.4">
      <c r="A333" s="82" t="s">
        <v>394</v>
      </c>
      <c r="B333" s="136"/>
      <c r="C333" s="280" t="s">
        <v>395</v>
      </c>
      <c r="D333" s="281"/>
      <c r="E333" s="281"/>
      <c r="F333" s="281"/>
      <c r="G333" s="281"/>
      <c r="H333" s="281"/>
      <c r="I333" s="281"/>
      <c r="J333" s="281"/>
      <c r="K333" s="281"/>
      <c r="L333" s="281"/>
      <c r="M333" s="275"/>
      <c r="N333" s="277" t="s">
        <v>254</v>
      </c>
      <c r="O333" s="278"/>
      <c r="P333" s="130"/>
      <c r="R333" s="90" t="str">
        <f>IF(AND(P333="○",P314&lt;&gt;"○",P328&lt;&gt;"○",P330&lt;&gt;"○",P331&lt;&gt;"○",P332&lt;&gt;"○"),S333,"")</f>
        <v/>
      </c>
      <c r="S333" s="91">
        <v>-15</v>
      </c>
      <c r="T333" s="90" t="str">
        <f>IF(OR(P333="",AND(P333="○",P314="○",P328="○",P330="○",P331="○",P332="○")),"×","")</f>
        <v>×</v>
      </c>
    </row>
    <row r="334" spans="1:20" ht="16.149999999999999" customHeight="1" x14ac:dyDescent="0.4">
      <c r="B334" s="285"/>
      <c r="C334" s="285"/>
      <c r="D334" s="285"/>
      <c r="E334" s="285"/>
      <c r="F334" s="285"/>
      <c r="G334" s="285"/>
      <c r="H334" s="285"/>
      <c r="I334" s="285"/>
      <c r="J334" s="285"/>
      <c r="K334" s="285"/>
      <c r="L334" s="285"/>
      <c r="M334" s="285"/>
      <c r="N334" s="285"/>
      <c r="O334" s="285"/>
      <c r="P334" s="285"/>
    </row>
    <row r="335" spans="1:20" ht="18" customHeight="1" x14ac:dyDescent="0.4">
      <c r="B335" s="178" t="s">
        <v>233</v>
      </c>
      <c r="C335" s="286" t="s">
        <v>396</v>
      </c>
      <c r="D335" s="286"/>
      <c r="E335" s="286"/>
      <c r="F335" s="286"/>
      <c r="G335" s="286"/>
      <c r="H335" s="286"/>
      <c r="I335" s="286"/>
      <c r="J335" s="286"/>
      <c r="K335" s="286"/>
      <c r="L335" s="286"/>
      <c r="M335" s="286"/>
      <c r="N335" s="286"/>
      <c r="O335" s="286"/>
      <c r="P335" s="287"/>
    </row>
    <row r="336" spans="1:20" x14ac:dyDescent="0.4">
      <c r="B336" s="102" t="s">
        <v>261</v>
      </c>
      <c r="C336" s="270" t="s">
        <v>397</v>
      </c>
      <c r="D336" s="270"/>
      <c r="E336" s="270"/>
      <c r="F336" s="270"/>
      <c r="G336" s="270"/>
      <c r="H336" s="270"/>
      <c r="I336" s="270"/>
      <c r="J336" s="270"/>
      <c r="K336" s="270"/>
      <c r="L336" s="270"/>
      <c r="M336" s="270"/>
      <c r="N336" s="270"/>
      <c r="O336" s="270"/>
      <c r="P336" s="271"/>
    </row>
    <row r="337" spans="1:35" x14ac:dyDescent="0.4">
      <c r="B337" s="179" t="s">
        <v>235</v>
      </c>
      <c r="C337" s="366" t="s">
        <v>398</v>
      </c>
      <c r="D337" s="366"/>
      <c r="E337" s="366"/>
      <c r="F337" s="366"/>
      <c r="G337" s="366"/>
      <c r="H337" s="366"/>
      <c r="I337" s="366"/>
      <c r="J337" s="366"/>
      <c r="K337" s="366"/>
      <c r="L337" s="366"/>
      <c r="M337" s="366"/>
      <c r="N337" s="366"/>
      <c r="O337" s="366"/>
      <c r="P337" s="367"/>
    </row>
    <row r="338" spans="1:35" ht="21" customHeight="1" x14ac:dyDescent="0.4">
      <c r="B338" s="284"/>
      <c r="C338" s="284"/>
      <c r="D338" s="284"/>
      <c r="E338" s="284"/>
      <c r="F338" s="284"/>
      <c r="G338" s="284"/>
      <c r="H338" s="284"/>
      <c r="I338" s="284"/>
      <c r="J338" s="284"/>
      <c r="K338" s="284"/>
      <c r="L338" s="284"/>
      <c r="M338" s="284"/>
      <c r="N338" s="284"/>
      <c r="O338" s="284"/>
      <c r="P338" s="284"/>
      <c r="V338" s="270"/>
      <c r="W338" s="270"/>
      <c r="X338" s="270"/>
      <c r="Y338" s="270"/>
      <c r="Z338" s="270"/>
      <c r="AA338" s="270"/>
      <c r="AB338" s="270"/>
      <c r="AC338" s="270"/>
      <c r="AD338" s="270"/>
      <c r="AE338" s="270"/>
      <c r="AF338" s="270"/>
      <c r="AG338" s="270"/>
      <c r="AH338" s="270"/>
      <c r="AI338" s="270"/>
    </row>
    <row r="339" spans="1:35" ht="21" customHeight="1" x14ac:dyDescent="0.4">
      <c r="B339" s="272" t="s">
        <v>399</v>
      </c>
      <c r="C339" s="272"/>
      <c r="D339" s="272"/>
      <c r="E339" s="272"/>
      <c r="F339" s="272"/>
      <c r="G339" s="272"/>
      <c r="H339" s="272"/>
      <c r="I339" s="272"/>
      <c r="J339" s="272"/>
      <c r="K339" s="272"/>
      <c r="L339" s="272"/>
      <c r="M339" s="272"/>
      <c r="N339" s="272"/>
      <c r="O339" s="272"/>
      <c r="P339" s="272"/>
    </row>
    <row r="340" spans="1:35" ht="21" customHeight="1" x14ac:dyDescent="0.4">
      <c r="B340" s="244" t="s">
        <v>400</v>
      </c>
      <c r="C340" s="272"/>
      <c r="D340" s="272"/>
      <c r="E340" s="272"/>
      <c r="F340" s="272"/>
      <c r="G340" s="272"/>
      <c r="H340" s="272"/>
      <c r="I340" s="272"/>
      <c r="J340" s="272"/>
      <c r="K340" s="272"/>
      <c r="L340" s="272"/>
      <c r="M340" s="272"/>
      <c r="N340" s="272"/>
      <c r="O340" s="272"/>
      <c r="P340" s="272"/>
    </row>
    <row r="341" spans="1:35" ht="21" customHeight="1" x14ac:dyDescent="0.4">
      <c r="B341" s="125"/>
      <c r="C341" s="334" t="s">
        <v>35</v>
      </c>
      <c r="D341" s="335"/>
      <c r="E341" s="335"/>
      <c r="F341" s="335"/>
      <c r="G341" s="335"/>
      <c r="H341" s="335"/>
      <c r="I341" s="335"/>
      <c r="J341" s="335"/>
      <c r="K341" s="335"/>
      <c r="L341" s="335"/>
      <c r="M341" s="336"/>
      <c r="N341" s="334" t="s">
        <v>239</v>
      </c>
      <c r="O341" s="335"/>
      <c r="P341" s="336"/>
      <c r="V341" s="270"/>
      <c r="W341" s="270"/>
      <c r="X341" s="270"/>
      <c r="Y341" s="270"/>
      <c r="Z341" s="270"/>
      <c r="AA341" s="270"/>
      <c r="AB341" s="270"/>
      <c r="AC341" s="270"/>
      <c r="AD341" s="270"/>
      <c r="AE341" s="270"/>
      <c r="AF341" s="270"/>
      <c r="AG341" s="270"/>
      <c r="AH341" s="270"/>
      <c r="AI341" s="271"/>
    </row>
    <row r="342" spans="1:35" ht="59.25" customHeight="1" x14ac:dyDescent="0.4">
      <c r="A342" s="82" t="s">
        <v>401</v>
      </c>
      <c r="B342" s="125"/>
      <c r="C342" s="280" t="s">
        <v>402</v>
      </c>
      <c r="D342" s="281"/>
      <c r="E342" s="281"/>
      <c r="F342" s="281"/>
      <c r="G342" s="281"/>
      <c r="H342" s="281"/>
      <c r="I342" s="281"/>
      <c r="J342" s="281"/>
      <c r="K342" s="281"/>
      <c r="L342" s="281"/>
      <c r="M342" s="275"/>
      <c r="N342" s="293"/>
      <c r="O342" s="294"/>
      <c r="P342" s="295"/>
    </row>
    <row r="343" spans="1:35" ht="59.25" customHeight="1" x14ac:dyDescent="0.4">
      <c r="A343" s="82" t="s">
        <v>403</v>
      </c>
      <c r="B343" s="125"/>
      <c r="C343" s="280" t="s">
        <v>404</v>
      </c>
      <c r="D343" s="281"/>
      <c r="E343" s="281"/>
      <c r="F343" s="281"/>
      <c r="G343" s="281"/>
      <c r="H343" s="281"/>
      <c r="I343" s="281"/>
      <c r="J343" s="281"/>
      <c r="K343" s="281"/>
      <c r="L343" s="281"/>
      <c r="M343" s="275"/>
      <c r="N343" s="293"/>
      <c r="O343" s="294"/>
      <c r="P343" s="295"/>
    </row>
    <row r="344" spans="1:35" ht="59.25" customHeight="1" x14ac:dyDescent="0.4">
      <c r="A344" s="82" t="s">
        <v>405</v>
      </c>
      <c r="B344" s="125"/>
      <c r="C344" s="280" t="s">
        <v>406</v>
      </c>
      <c r="D344" s="281"/>
      <c r="E344" s="281"/>
      <c r="F344" s="281"/>
      <c r="G344" s="281"/>
      <c r="H344" s="281"/>
      <c r="I344" s="281"/>
      <c r="J344" s="281"/>
      <c r="K344" s="281"/>
      <c r="L344" s="281"/>
      <c r="M344" s="275"/>
      <c r="N344" s="293"/>
      <c r="O344" s="294"/>
      <c r="P344" s="295"/>
    </row>
    <row r="345" spans="1:35" ht="21" customHeight="1" x14ac:dyDescent="0.4">
      <c r="B345" s="125"/>
      <c r="C345" s="137"/>
      <c r="D345" s="137"/>
      <c r="E345" s="137"/>
      <c r="F345" s="137"/>
      <c r="G345" s="137"/>
      <c r="H345" s="137"/>
      <c r="I345" s="137"/>
      <c r="J345" s="137"/>
      <c r="K345" s="137"/>
      <c r="L345" s="137"/>
      <c r="M345" s="137"/>
      <c r="N345" s="137"/>
      <c r="O345" s="137"/>
      <c r="P345" s="137"/>
    </row>
    <row r="346" spans="1:35" ht="21" customHeight="1" x14ac:dyDescent="0.4">
      <c r="B346" s="272" t="s">
        <v>407</v>
      </c>
      <c r="C346" s="272"/>
      <c r="D346" s="272"/>
      <c r="E346" s="272"/>
      <c r="F346" s="272"/>
      <c r="G346" s="272"/>
      <c r="H346" s="272"/>
      <c r="I346" s="272"/>
      <c r="J346" s="272"/>
      <c r="K346" s="272"/>
      <c r="L346" s="272"/>
      <c r="M346" s="272"/>
      <c r="N346" s="272"/>
      <c r="O346" s="272"/>
      <c r="P346" s="272"/>
    </row>
    <row r="347" spans="1:35" ht="21" customHeight="1" x14ac:dyDescent="0.4">
      <c r="B347" s="244" t="s">
        <v>408</v>
      </c>
      <c r="C347" s="272"/>
      <c r="D347" s="272"/>
      <c r="E347" s="272"/>
      <c r="F347" s="272"/>
      <c r="G347" s="272"/>
      <c r="H347" s="272"/>
      <c r="I347" s="272"/>
      <c r="J347" s="272"/>
      <c r="K347" s="272"/>
      <c r="L347" s="272"/>
      <c r="M347" s="272"/>
      <c r="N347" s="272"/>
      <c r="O347" s="272"/>
      <c r="P347" s="272"/>
    </row>
    <row r="348" spans="1:35" ht="21" customHeight="1" x14ac:dyDescent="0.4">
      <c r="B348" s="125"/>
      <c r="C348" s="334" t="s">
        <v>35</v>
      </c>
      <c r="D348" s="335"/>
      <c r="E348" s="335"/>
      <c r="F348" s="335"/>
      <c r="G348" s="335"/>
      <c r="H348" s="335"/>
      <c r="I348" s="335"/>
      <c r="J348" s="335"/>
      <c r="K348" s="335"/>
      <c r="L348" s="335"/>
      <c r="M348" s="336"/>
      <c r="N348" s="334" t="s">
        <v>239</v>
      </c>
      <c r="O348" s="335"/>
      <c r="P348" s="336"/>
      <c r="R348" s="89" t="s">
        <v>221</v>
      </c>
      <c r="S348" s="89" t="s">
        <v>222</v>
      </c>
      <c r="T348" s="93" t="s">
        <v>358</v>
      </c>
    </row>
    <row r="349" spans="1:35" ht="39" customHeight="1" x14ac:dyDescent="0.4">
      <c r="A349" s="82" t="s">
        <v>409</v>
      </c>
      <c r="B349" s="125"/>
      <c r="C349" s="348" t="s">
        <v>410</v>
      </c>
      <c r="D349" s="349"/>
      <c r="E349" s="349"/>
      <c r="F349" s="349"/>
      <c r="G349" s="349"/>
      <c r="H349" s="349"/>
      <c r="I349" s="349"/>
      <c r="J349" s="349"/>
      <c r="K349" s="349"/>
      <c r="L349" s="349"/>
      <c r="M349" s="279"/>
      <c r="N349" s="334" t="s">
        <v>411</v>
      </c>
      <c r="O349" s="335"/>
      <c r="P349" s="336"/>
      <c r="R349" s="90" t="str">
        <f>IF(AND(COUNTIFS($P$350:$P$353,"○")&gt;=2,T349=""),S349,"")</f>
        <v/>
      </c>
      <c r="S349" s="91">
        <v>24</v>
      </c>
      <c r="T349" s="90" t="str">
        <f>IF(COUNTBLANK($P$350:$P$353)&gt;0,"×", "")</f>
        <v>×</v>
      </c>
    </row>
    <row r="350" spans="1:35" ht="37.5" customHeight="1" x14ac:dyDescent="0.4">
      <c r="B350" s="125"/>
      <c r="C350" s="350"/>
      <c r="D350" s="351"/>
      <c r="E350" s="351"/>
      <c r="F350" s="351"/>
      <c r="G350" s="351"/>
      <c r="H350" s="351"/>
      <c r="I350" s="351"/>
      <c r="J350" s="351"/>
      <c r="K350" s="351"/>
      <c r="L350" s="351"/>
      <c r="M350" s="352"/>
      <c r="N350" s="364" t="s">
        <v>412</v>
      </c>
      <c r="O350" s="365"/>
      <c r="P350" s="130"/>
    </row>
    <row r="351" spans="1:35" ht="37.5" customHeight="1" x14ac:dyDescent="0.4">
      <c r="B351" s="125"/>
      <c r="C351" s="350"/>
      <c r="D351" s="351"/>
      <c r="E351" s="351"/>
      <c r="F351" s="351"/>
      <c r="G351" s="351"/>
      <c r="H351" s="351"/>
      <c r="I351" s="351"/>
      <c r="J351" s="351"/>
      <c r="K351" s="351"/>
      <c r="L351" s="351"/>
      <c r="M351" s="352"/>
      <c r="N351" s="364" t="s">
        <v>413</v>
      </c>
      <c r="O351" s="365"/>
      <c r="P351" s="130"/>
    </row>
    <row r="352" spans="1:35" ht="37.5" customHeight="1" x14ac:dyDescent="0.4">
      <c r="B352" s="125"/>
      <c r="C352" s="350"/>
      <c r="D352" s="351"/>
      <c r="E352" s="351"/>
      <c r="F352" s="351"/>
      <c r="G352" s="351"/>
      <c r="H352" s="351"/>
      <c r="I352" s="351"/>
      <c r="J352" s="351"/>
      <c r="K352" s="351"/>
      <c r="L352" s="351"/>
      <c r="M352" s="352"/>
      <c r="N352" s="364" t="s">
        <v>414</v>
      </c>
      <c r="O352" s="365"/>
      <c r="P352" s="130"/>
    </row>
    <row r="353" spans="1:20" ht="37.5" customHeight="1" x14ac:dyDescent="0.4">
      <c r="B353" s="125"/>
      <c r="C353" s="350"/>
      <c r="D353" s="351"/>
      <c r="E353" s="351"/>
      <c r="F353" s="351"/>
      <c r="G353" s="351"/>
      <c r="H353" s="351"/>
      <c r="I353" s="351"/>
      <c r="J353" s="351"/>
      <c r="K353" s="351"/>
      <c r="L353" s="351"/>
      <c r="M353" s="352"/>
      <c r="N353" s="364" t="s">
        <v>415</v>
      </c>
      <c r="O353" s="365"/>
      <c r="P353" s="130"/>
      <c r="R353" s="89" t="s">
        <v>221</v>
      </c>
      <c r="S353" s="89" t="s">
        <v>222</v>
      </c>
      <c r="T353" s="93" t="s">
        <v>358</v>
      </c>
    </row>
    <row r="354" spans="1:20" ht="39" customHeight="1" x14ac:dyDescent="0.4">
      <c r="A354" s="82" t="s">
        <v>416</v>
      </c>
      <c r="B354" s="125"/>
      <c r="C354" s="348" t="s">
        <v>417</v>
      </c>
      <c r="D354" s="349"/>
      <c r="E354" s="349"/>
      <c r="F354" s="349"/>
      <c r="G354" s="349"/>
      <c r="H354" s="349"/>
      <c r="I354" s="349"/>
      <c r="J354" s="349"/>
      <c r="K354" s="349"/>
      <c r="L354" s="349"/>
      <c r="M354" s="279"/>
      <c r="N354" s="334" t="s">
        <v>411</v>
      </c>
      <c r="O354" s="335"/>
      <c r="P354" s="336"/>
      <c r="R354" s="240" t="str">
        <f>IF(AND(COUNTIFS($P$355:$P$358,"○")&gt;=3,T354=""),S354,"")</f>
        <v/>
      </c>
      <c r="S354" s="10">
        <v>16</v>
      </c>
      <c r="T354" s="90" t="str">
        <f>IF(COUNTBLANK($P$355:$P$358)&gt;0,"×", "")</f>
        <v>×</v>
      </c>
    </row>
    <row r="355" spans="1:20" ht="64.5" customHeight="1" x14ac:dyDescent="0.4">
      <c r="B355" s="125"/>
      <c r="C355" s="350"/>
      <c r="D355" s="351"/>
      <c r="E355" s="351"/>
      <c r="F355" s="351"/>
      <c r="G355" s="351"/>
      <c r="H355" s="351"/>
      <c r="I355" s="351"/>
      <c r="J355" s="351"/>
      <c r="K355" s="351"/>
      <c r="L355" s="351"/>
      <c r="M355" s="352"/>
      <c r="N355" s="364" t="s">
        <v>418</v>
      </c>
      <c r="O355" s="365"/>
      <c r="P355" s="130"/>
      <c r="R355" s="92"/>
      <c r="S355" s="91"/>
      <c r="T355" s="92"/>
    </row>
    <row r="356" spans="1:20" ht="48.75" customHeight="1" x14ac:dyDescent="0.4">
      <c r="B356" s="125"/>
      <c r="C356" s="350"/>
      <c r="D356" s="351"/>
      <c r="E356" s="351"/>
      <c r="F356" s="351"/>
      <c r="G356" s="351"/>
      <c r="H356" s="351"/>
      <c r="I356" s="351"/>
      <c r="J356" s="351"/>
      <c r="K356" s="351"/>
      <c r="L356" s="351"/>
      <c r="M356" s="352"/>
      <c r="N356" s="364" t="s">
        <v>419</v>
      </c>
      <c r="O356" s="365"/>
      <c r="P356" s="130"/>
    </row>
    <row r="357" spans="1:20" ht="58.5" customHeight="1" x14ac:dyDescent="0.4">
      <c r="B357" s="125"/>
      <c r="C357" s="350"/>
      <c r="D357" s="351"/>
      <c r="E357" s="351"/>
      <c r="F357" s="351"/>
      <c r="G357" s="351"/>
      <c r="H357" s="351"/>
      <c r="I357" s="351"/>
      <c r="J357" s="351"/>
      <c r="K357" s="351"/>
      <c r="L357" s="351"/>
      <c r="M357" s="352"/>
      <c r="N357" s="364" t="s">
        <v>420</v>
      </c>
      <c r="O357" s="365"/>
      <c r="P357" s="130"/>
    </row>
    <row r="358" spans="1:20" ht="55.5" customHeight="1" x14ac:dyDescent="0.4">
      <c r="B358" s="125"/>
      <c r="C358" s="350"/>
      <c r="D358" s="351"/>
      <c r="E358" s="351"/>
      <c r="F358" s="351"/>
      <c r="G358" s="351"/>
      <c r="H358" s="351"/>
      <c r="I358" s="351"/>
      <c r="J358" s="351"/>
      <c r="K358" s="351"/>
      <c r="L358" s="351"/>
      <c r="M358" s="352"/>
      <c r="N358" s="364" t="s">
        <v>421</v>
      </c>
      <c r="O358" s="365"/>
      <c r="P358" s="130"/>
      <c r="R358" s="89" t="s">
        <v>221</v>
      </c>
      <c r="S358" s="89" t="s">
        <v>222</v>
      </c>
      <c r="T358" s="93" t="s">
        <v>358</v>
      </c>
    </row>
    <row r="359" spans="1:20" ht="38.25" customHeight="1" x14ac:dyDescent="0.4">
      <c r="A359" s="82" t="s">
        <v>422</v>
      </c>
      <c r="C359" s="368" t="s">
        <v>423</v>
      </c>
      <c r="D359" s="369"/>
      <c r="E359" s="369"/>
      <c r="F359" s="369"/>
      <c r="G359" s="369"/>
      <c r="H359" s="369"/>
      <c r="I359" s="369"/>
      <c r="J359" s="369"/>
      <c r="K359" s="369"/>
      <c r="L359" s="369"/>
      <c r="M359" s="370"/>
      <c r="N359" s="374" t="s">
        <v>254</v>
      </c>
      <c r="O359" s="375"/>
      <c r="P359" s="168"/>
      <c r="R359" s="90" t="str">
        <f>IF(AND(P359="○",P360&lt;&gt;""),S359,"")</f>
        <v/>
      </c>
      <c r="S359" s="91">
        <v>10</v>
      </c>
      <c r="T359" s="90" t="str">
        <f>IF(OR(P359="",AND(P359="○",P360=""),AND(P359="－",P360&lt;&gt;"")),"×","")</f>
        <v>×</v>
      </c>
    </row>
    <row r="360" spans="1:20" ht="85.5" customHeight="1" x14ac:dyDescent="0.4">
      <c r="C360" s="371"/>
      <c r="D360" s="372"/>
      <c r="E360" s="372"/>
      <c r="F360" s="372"/>
      <c r="G360" s="372"/>
      <c r="H360" s="372"/>
      <c r="I360" s="372"/>
      <c r="J360" s="372"/>
      <c r="K360" s="372"/>
      <c r="L360" s="372"/>
      <c r="M360" s="373"/>
      <c r="N360" s="376" t="s">
        <v>424</v>
      </c>
      <c r="O360" s="377"/>
      <c r="P360" s="169"/>
    </row>
    <row r="361" spans="1:20" ht="21" customHeight="1" x14ac:dyDescent="0.4">
      <c r="C361" s="3"/>
      <c r="D361" s="3"/>
      <c r="E361" s="3"/>
      <c r="F361" s="3"/>
      <c r="G361" s="3"/>
      <c r="H361" s="3"/>
      <c r="I361" s="3"/>
      <c r="J361" s="3"/>
      <c r="K361" s="3"/>
      <c r="L361" s="3"/>
      <c r="M361" s="3"/>
      <c r="N361" s="3"/>
      <c r="O361" s="3"/>
      <c r="P361" s="3"/>
    </row>
    <row r="362" spans="1:20" ht="21" customHeight="1" x14ac:dyDescent="0.4">
      <c r="C362" s="3"/>
      <c r="D362" s="3"/>
      <c r="E362" s="3"/>
      <c r="F362" s="3"/>
      <c r="G362" s="3"/>
      <c r="H362" s="3"/>
      <c r="I362" s="3"/>
      <c r="J362" s="3"/>
      <c r="K362" s="3"/>
      <c r="L362" s="3"/>
      <c r="M362" s="3"/>
      <c r="N362" s="3"/>
      <c r="O362" s="3"/>
      <c r="P362" s="3"/>
    </row>
    <row r="363" spans="1:20" ht="21" customHeight="1" x14ac:dyDescent="0.4">
      <c r="C363" s="3"/>
      <c r="D363" s="3"/>
      <c r="E363" s="3"/>
      <c r="F363" s="3"/>
      <c r="G363" s="3"/>
      <c r="H363" s="3"/>
      <c r="I363" s="3"/>
      <c r="J363" s="3"/>
      <c r="K363" s="3"/>
      <c r="L363" s="3"/>
      <c r="M363" s="3"/>
      <c r="N363" s="3"/>
      <c r="O363" s="3"/>
      <c r="P363" s="3"/>
    </row>
    <row r="364" spans="1:20" ht="21" customHeight="1" x14ac:dyDescent="0.4">
      <c r="C364" s="3"/>
      <c r="D364" s="3"/>
      <c r="E364" s="3"/>
      <c r="F364" s="3"/>
      <c r="G364" s="3"/>
      <c r="H364" s="3"/>
      <c r="I364" s="3"/>
      <c r="J364" s="3"/>
      <c r="K364" s="3"/>
      <c r="L364" s="3"/>
      <c r="M364" s="3"/>
      <c r="N364" s="3"/>
      <c r="O364" s="3"/>
      <c r="P364" s="3"/>
    </row>
    <row r="365" spans="1:20" ht="21" customHeight="1" x14ac:dyDescent="0.4">
      <c r="C365" s="3"/>
      <c r="D365" s="3"/>
      <c r="E365" s="3"/>
      <c r="F365" s="3"/>
      <c r="G365" s="3"/>
      <c r="H365" s="3"/>
      <c r="I365" s="3"/>
      <c r="J365" s="3"/>
      <c r="K365" s="3"/>
      <c r="L365" s="3"/>
      <c r="M365" s="3"/>
      <c r="N365" s="3"/>
      <c r="O365" s="3"/>
      <c r="P365" s="3"/>
    </row>
    <row r="366" spans="1:20" ht="21" customHeight="1" x14ac:dyDescent="0.4">
      <c r="C366" s="3"/>
      <c r="D366" s="3"/>
      <c r="E366" s="3"/>
      <c r="F366" s="3"/>
      <c r="G366" s="3"/>
      <c r="H366" s="3"/>
      <c r="I366" s="3"/>
      <c r="J366" s="3"/>
      <c r="K366" s="3"/>
      <c r="L366" s="3"/>
      <c r="M366" s="3"/>
      <c r="N366" s="3"/>
      <c r="O366" s="3"/>
      <c r="P366" s="3"/>
    </row>
    <row r="367" spans="1:20" ht="21" customHeight="1" x14ac:dyDescent="0.4">
      <c r="C367" s="3"/>
      <c r="D367" s="3"/>
      <c r="E367" s="3"/>
      <c r="F367" s="3"/>
      <c r="G367" s="3"/>
      <c r="H367" s="3"/>
      <c r="I367" s="3"/>
      <c r="J367" s="3"/>
      <c r="K367" s="3"/>
      <c r="L367" s="3"/>
      <c r="M367" s="3"/>
      <c r="N367" s="3"/>
      <c r="O367" s="3"/>
      <c r="P367" s="3"/>
    </row>
    <row r="368" spans="1:20" ht="21" customHeight="1" x14ac:dyDescent="0.4">
      <c r="C368" s="3"/>
      <c r="D368" s="3"/>
      <c r="E368" s="3"/>
      <c r="F368" s="3"/>
      <c r="G368" s="3"/>
      <c r="H368" s="3"/>
      <c r="I368" s="3"/>
      <c r="J368" s="3"/>
      <c r="K368" s="3"/>
      <c r="L368" s="3"/>
      <c r="M368" s="3"/>
      <c r="N368" s="3"/>
      <c r="O368" s="3"/>
      <c r="P368" s="3"/>
    </row>
    <row r="369" spans="3:16" ht="21" customHeight="1" x14ac:dyDescent="0.4">
      <c r="C369" s="3"/>
      <c r="D369" s="3"/>
      <c r="E369" s="3"/>
      <c r="F369" s="3"/>
      <c r="G369" s="3"/>
      <c r="H369" s="3"/>
      <c r="I369" s="3"/>
      <c r="J369" s="3"/>
      <c r="K369" s="3"/>
      <c r="L369" s="3"/>
      <c r="M369" s="3"/>
      <c r="N369" s="3"/>
      <c r="O369" s="3"/>
      <c r="P369" s="3"/>
    </row>
    <row r="370" spans="3:16" ht="21" customHeight="1" x14ac:dyDescent="0.4">
      <c r="C370" s="3"/>
      <c r="D370" s="3"/>
      <c r="E370" s="3"/>
      <c r="F370" s="3"/>
      <c r="G370" s="3"/>
      <c r="H370" s="3"/>
      <c r="I370" s="3"/>
      <c r="J370" s="3"/>
      <c r="K370" s="3"/>
      <c r="L370" s="3"/>
      <c r="M370" s="3"/>
      <c r="N370" s="3"/>
      <c r="O370" s="3"/>
      <c r="P370" s="3"/>
    </row>
    <row r="371" spans="3:16" ht="21" customHeight="1" x14ac:dyDescent="0.4">
      <c r="C371" s="3"/>
      <c r="D371" s="3"/>
      <c r="E371" s="3"/>
      <c r="F371" s="3"/>
      <c r="G371" s="3"/>
      <c r="H371" s="3"/>
      <c r="I371" s="3"/>
      <c r="J371" s="3"/>
      <c r="K371" s="3"/>
      <c r="L371" s="3"/>
      <c r="M371" s="3"/>
      <c r="N371" s="3"/>
      <c r="O371" s="3"/>
      <c r="P371" s="3"/>
    </row>
    <row r="372" spans="3:16" ht="21" customHeight="1" x14ac:dyDescent="0.4">
      <c r="C372" s="3"/>
      <c r="D372" s="3"/>
      <c r="E372" s="3"/>
      <c r="F372" s="3"/>
      <c r="G372" s="3"/>
      <c r="H372" s="3"/>
      <c r="I372" s="3"/>
      <c r="J372" s="3"/>
      <c r="K372" s="3"/>
      <c r="L372" s="3"/>
      <c r="M372" s="3"/>
      <c r="N372" s="3"/>
      <c r="O372" s="3"/>
      <c r="P372" s="3"/>
    </row>
    <row r="373" spans="3:16" ht="21" customHeight="1" x14ac:dyDescent="0.4">
      <c r="C373" s="3"/>
      <c r="D373" s="3"/>
      <c r="E373" s="3"/>
      <c r="F373" s="3"/>
      <c r="G373" s="3"/>
      <c r="H373" s="3"/>
      <c r="I373" s="3"/>
      <c r="J373" s="3"/>
      <c r="K373" s="3"/>
      <c r="L373" s="3"/>
      <c r="M373" s="3"/>
      <c r="N373" s="3"/>
      <c r="O373" s="3"/>
      <c r="P373" s="3"/>
    </row>
    <row r="374" spans="3:16" ht="21" customHeight="1" x14ac:dyDescent="0.4">
      <c r="C374" s="3"/>
      <c r="D374" s="3"/>
      <c r="E374" s="3"/>
      <c r="F374" s="3"/>
      <c r="G374" s="3"/>
      <c r="H374" s="3"/>
      <c r="I374" s="3"/>
      <c r="J374" s="3"/>
      <c r="K374" s="3"/>
      <c r="L374" s="3"/>
      <c r="M374" s="3"/>
      <c r="N374" s="3"/>
      <c r="O374" s="3"/>
      <c r="P374" s="3"/>
    </row>
    <row r="375" spans="3:16" ht="21" customHeight="1" x14ac:dyDescent="0.4">
      <c r="C375" s="3"/>
      <c r="D375" s="3"/>
      <c r="E375" s="3"/>
      <c r="F375" s="3"/>
      <c r="G375" s="3"/>
      <c r="H375" s="3"/>
      <c r="I375" s="3"/>
      <c r="J375" s="3"/>
      <c r="K375" s="3"/>
      <c r="L375" s="3"/>
      <c r="M375" s="3"/>
      <c r="N375" s="3"/>
      <c r="O375" s="3"/>
      <c r="P375" s="3"/>
    </row>
    <row r="376" spans="3:16" ht="21" customHeight="1" x14ac:dyDescent="0.4">
      <c r="C376" s="3"/>
      <c r="D376" s="3"/>
      <c r="E376" s="3"/>
      <c r="F376" s="3"/>
      <c r="G376" s="3"/>
      <c r="H376" s="3"/>
      <c r="I376" s="3"/>
      <c r="J376" s="3"/>
      <c r="K376" s="3"/>
      <c r="L376" s="3"/>
      <c r="M376" s="3"/>
      <c r="N376" s="3"/>
      <c r="O376" s="3"/>
      <c r="P376" s="3"/>
    </row>
    <row r="377" spans="3:16" ht="21" customHeight="1" x14ac:dyDescent="0.4">
      <c r="C377" s="3"/>
      <c r="D377" s="3"/>
      <c r="E377" s="3"/>
      <c r="F377" s="3"/>
      <c r="G377" s="3"/>
      <c r="H377" s="3"/>
      <c r="I377" s="3"/>
      <c r="J377" s="3"/>
      <c r="K377" s="3"/>
      <c r="L377" s="3"/>
      <c r="M377" s="3"/>
      <c r="N377" s="3"/>
      <c r="O377" s="3"/>
      <c r="P377" s="3"/>
    </row>
    <row r="378" spans="3:16" ht="21" customHeight="1" x14ac:dyDescent="0.4">
      <c r="C378" s="3"/>
      <c r="D378" s="3"/>
      <c r="E378" s="3"/>
      <c r="F378" s="3"/>
      <c r="G378" s="3"/>
      <c r="H378" s="3"/>
      <c r="I378" s="3"/>
      <c r="J378" s="3"/>
      <c r="K378" s="3"/>
      <c r="L378" s="3"/>
      <c r="M378" s="3"/>
      <c r="N378" s="3"/>
      <c r="O378" s="3"/>
      <c r="P378" s="3"/>
    </row>
    <row r="379" spans="3:16" ht="21" customHeight="1" x14ac:dyDescent="0.4">
      <c r="C379" s="3"/>
      <c r="D379" s="3"/>
      <c r="E379" s="3"/>
      <c r="F379" s="3"/>
      <c r="G379" s="3"/>
      <c r="H379" s="3"/>
      <c r="I379" s="3"/>
      <c r="J379" s="3"/>
      <c r="K379" s="3"/>
      <c r="L379" s="3"/>
      <c r="M379" s="3"/>
      <c r="N379" s="3"/>
      <c r="O379" s="3"/>
      <c r="P379" s="3"/>
    </row>
    <row r="380" spans="3:16" ht="21" customHeight="1" x14ac:dyDescent="0.4">
      <c r="C380" s="3"/>
      <c r="D380" s="3"/>
      <c r="E380" s="3"/>
      <c r="F380" s="3"/>
      <c r="G380" s="3"/>
      <c r="H380" s="3"/>
      <c r="I380" s="3"/>
      <c r="J380" s="3"/>
      <c r="K380" s="3"/>
      <c r="L380" s="3"/>
      <c r="M380" s="3"/>
      <c r="N380" s="3"/>
      <c r="O380" s="3"/>
      <c r="P380" s="3"/>
    </row>
    <row r="381" spans="3:16" ht="21" customHeight="1" x14ac:dyDescent="0.4">
      <c r="C381" s="3"/>
      <c r="D381" s="3"/>
      <c r="E381" s="3"/>
      <c r="F381" s="3"/>
      <c r="G381" s="3"/>
      <c r="H381" s="3"/>
      <c r="I381" s="3"/>
      <c r="J381" s="3"/>
      <c r="K381" s="3"/>
      <c r="L381" s="3"/>
      <c r="M381" s="3"/>
      <c r="N381" s="3"/>
      <c r="O381" s="3"/>
      <c r="P381" s="3"/>
    </row>
    <row r="382" spans="3:16" ht="21" customHeight="1" x14ac:dyDescent="0.4">
      <c r="C382" s="3"/>
      <c r="D382" s="3"/>
      <c r="E382" s="3"/>
      <c r="F382" s="3"/>
      <c r="G382" s="3"/>
      <c r="H382" s="3"/>
      <c r="I382" s="3"/>
      <c r="J382" s="3"/>
      <c r="K382" s="3"/>
      <c r="L382" s="3"/>
      <c r="M382" s="3"/>
      <c r="N382" s="3"/>
      <c r="O382" s="3"/>
      <c r="P382" s="3"/>
    </row>
    <row r="383" spans="3:16" ht="21" customHeight="1" x14ac:dyDescent="0.4">
      <c r="C383" s="3"/>
      <c r="D383" s="3"/>
      <c r="E383" s="3"/>
      <c r="F383" s="3"/>
      <c r="G383" s="3"/>
      <c r="H383" s="3"/>
      <c r="I383" s="3"/>
      <c r="J383" s="3"/>
      <c r="K383" s="3"/>
      <c r="L383" s="3"/>
      <c r="M383" s="3"/>
      <c r="N383" s="3"/>
      <c r="O383" s="3"/>
      <c r="P383" s="3"/>
    </row>
    <row r="384" spans="3:16" ht="21" customHeight="1" x14ac:dyDescent="0.4">
      <c r="C384" s="3"/>
      <c r="D384" s="3"/>
      <c r="E384" s="3"/>
      <c r="F384" s="3"/>
      <c r="G384" s="3"/>
      <c r="H384" s="3"/>
      <c r="I384" s="3"/>
      <c r="J384" s="3"/>
      <c r="K384" s="3"/>
      <c r="L384" s="3"/>
      <c r="M384" s="3"/>
      <c r="N384" s="3"/>
      <c r="O384" s="3"/>
      <c r="P384" s="3"/>
    </row>
    <row r="385" spans="3:16" ht="21" customHeight="1" x14ac:dyDescent="0.4">
      <c r="C385" s="3"/>
      <c r="D385" s="3"/>
      <c r="E385" s="3"/>
      <c r="F385" s="3"/>
      <c r="G385" s="3"/>
      <c r="H385" s="3"/>
      <c r="I385" s="3"/>
      <c r="J385" s="3"/>
      <c r="K385" s="3"/>
      <c r="L385" s="3"/>
      <c r="M385" s="3"/>
      <c r="N385" s="3"/>
      <c r="O385" s="3"/>
      <c r="P385" s="3"/>
    </row>
    <row r="386" spans="3:16" ht="21" customHeight="1" x14ac:dyDescent="0.4">
      <c r="C386" s="3"/>
      <c r="D386" s="3"/>
      <c r="E386" s="3"/>
      <c r="F386" s="3"/>
      <c r="G386" s="3"/>
      <c r="H386" s="3"/>
      <c r="I386" s="3"/>
      <c r="J386" s="3"/>
      <c r="K386" s="3"/>
      <c r="L386" s="3"/>
      <c r="M386" s="3"/>
      <c r="N386" s="3"/>
      <c r="O386" s="3"/>
      <c r="P386" s="3"/>
    </row>
    <row r="387" spans="3:16" ht="21" customHeight="1" x14ac:dyDescent="0.4">
      <c r="C387" s="3"/>
      <c r="D387" s="3"/>
      <c r="E387" s="3"/>
      <c r="F387" s="3"/>
      <c r="G387" s="3"/>
      <c r="H387" s="3"/>
      <c r="I387" s="3"/>
      <c r="J387" s="3"/>
      <c r="K387" s="3"/>
      <c r="L387" s="3"/>
      <c r="M387" s="3"/>
      <c r="N387" s="3"/>
      <c r="O387" s="3"/>
      <c r="P387" s="3"/>
    </row>
    <row r="388" spans="3:16" ht="21" customHeight="1" x14ac:dyDescent="0.4">
      <c r="C388" s="3"/>
      <c r="D388" s="3"/>
      <c r="E388" s="3"/>
      <c r="F388" s="3"/>
      <c r="G388" s="3"/>
      <c r="H388" s="3"/>
      <c r="I388" s="3"/>
      <c r="J388" s="3"/>
      <c r="K388" s="3"/>
      <c r="L388" s="3"/>
      <c r="M388" s="3"/>
      <c r="N388" s="3"/>
      <c r="O388" s="3"/>
      <c r="P388" s="3"/>
    </row>
    <row r="389" spans="3:16" ht="21" customHeight="1" x14ac:dyDescent="0.4">
      <c r="C389" s="3"/>
      <c r="D389" s="3"/>
      <c r="E389" s="3"/>
      <c r="F389" s="3"/>
      <c r="G389" s="3"/>
      <c r="H389" s="3"/>
      <c r="I389" s="3"/>
      <c r="J389" s="3"/>
      <c r="K389" s="3"/>
      <c r="L389" s="3"/>
      <c r="M389" s="3"/>
      <c r="N389" s="3"/>
      <c r="O389" s="3"/>
      <c r="P389" s="3"/>
    </row>
    <row r="390" spans="3:16" ht="21" customHeight="1" x14ac:dyDescent="0.4">
      <c r="C390" s="3"/>
      <c r="D390" s="3"/>
      <c r="E390" s="3"/>
      <c r="F390" s="3"/>
      <c r="G390" s="3"/>
      <c r="H390" s="3"/>
      <c r="I390" s="3"/>
      <c r="J390" s="3"/>
      <c r="K390" s="3"/>
      <c r="L390" s="3"/>
      <c r="M390" s="3"/>
      <c r="N390" s="3"/>
      <c r="O390" s="3"/>
      <c r="P390" s="3"/>
    </row>
    <row r="391" spans="3:16" ht="21" customHeight="1" x14ac:dyDescent="0.4">
      <c r="C391" s="3"/>
      <c r="D391" s="3"/>
      <c r="E391" s="3"/>
      <c r="F391" s="3"/>
      <c r="G391" s="3"/>
      <c r="H391" s="3"/>
      <c r="I391" s="3"/>
      <c r="J391" s="3"/>
      <c r="K391" s="3"/>
      <c r="L391" s="3"/>
      <c r="M391" s="3"/>
      <c r="N391" s="3"/>
      <c r="O391" s="3"/>
      <c r="P391" s="3"/>
    </row>
    <row r="392" spans="3:16" ht="21" customHeight="1" x14ac:dyDescent="0.4">
      <c r="C392" s="3"/>
      <c r="D392" s="3"/>
      <c r="E392" s="3"/>
      <c r="F392" s="3"/>
      <c r="G392" s="3"/>
      <c r="H392" s="3"/>
      <c r="I392" s="3"/>
      <c r="J392" s="3"/>
      <c r="K392" s="3"/>
      <c r="L392" s="3"/>
      <c r="M392" s="3"/>
      <c r="N392" s="3"/>
      <c r="O392" s="3"/>
      <c r="P392" s="3"/>
    </row>
    <row r="393" spans="3:16" ht="21" customHeight="1" x14ac:dyDescent="0.4">
      <c r="C393" s="3"/>
      <c r="D393" s="3"/>
      <c r="E393" s="3"/>
      <c r="F393" s="3"/>
      <c r="G393" s="3"/>
      <c r="H393" s="3"/>
      <c r="I393" s="3"/>
      <c r="J393" s="3"/>
      <c r="K393" s="3"/>
      <c r="L393" s="3"/>
      <c r="M393" s="3"/>
      <c r="N393" s="3"/>
      <c r="O393" s="3"/>
      <c r="P393" s="3"/>
    </row>
    <row r="394" spans="3:16" ht="21" customHeight="1" x14ac:dyDescent="0.4">
      <c r="C394" s="3"/>
      <c r="D394" s="3"/>
      <c r="E394" s="3"/>
      <c r="F394" s="3"/>
      <c r="G394" s="3"/>
      <c r="H394" s="3"/>
      <c r="I394" s="3"/>
      <c r="J394" s="3"/>
      <c r="K394" s="3"/>
      <c r="L394" s="3"/>
      <c r="M394" s="3"/>
      <c r="N394" s="3"/>
      <c r="O394" s="3"/>
      <c r="P394" s="3"/>
    </row>
    <row r="395" spans="3:16" ht="21" customHeight="1" x14ac:dyDescent="0.4">
      <c r="C395" s="3"/>
      <c r="D395" s="3"/>
      <c r="E395" s="3"/>
      <c r="F395" s="3"/>
      <c r="G395" s="3"/>
      <c r="H395" s="3"/>
      <c r="I395" s="3"/>
      <c r="J395" s="3"/>
      <c r="K395" s="3"/>
      <c r="L395" s="3"/>
      <c r="M395" s="3"/>
      <c r="N395" s="3"/>
      <c r="O395" s="3"/>
      <c r="P395" s="3"/>
    </row>
    <row r="396" spans="3:16" ht="21" customHeight="1" x14ac:dyDescent="0.4">
      <c r="C396" s="3"/>
      <c r="D396" s="3"/>
      <c r="E396" s="3"/>
      <c r="F396" s="3"/>
      <c r="G396" s="3"/>
      <c r="H396" s="3"/>
      <c r="I396" s="3"/>
      <c r="J396" s="3"/>
      <c r="K396" s="3"/>
      <c r="L396" s="3"/>
      <c r="M396" s="3"/>
      <c r="N396" s="3"/>
      <c r="O396" s="3"/>
      <c r="P396" s="3"/>
    </row>
    <row r="397" spans="3:16" ht="21" customHeight="1" x14ac:dyDescent="0.4">
      <c r="C397" s="3"/>
      <c r="D397" s="3"/>
      <c r="E397" s="3"/>
      <c r="F397" s="3"/>
      <c r="G397" s="3"/>
      <c r="H397" s="3"/>
      <c r="I397" s="3"/>
      <c r="J397" s="3"/>
      <c r="K397" s="3"/>
      <c r="L397" s="3"/>
      <c r="M397" s="3"/>
      <c r="N397" s="3"/>
      <c r="O397" s="3"/>
      <c r="P397" s="3"/>
    </row>
    <row r="398" spans="3:16" ht="21" customHeight="1" x14ac:dyDescent="0.4">
      <c r="C398" s="3"/>
      <c r="D398" s="3"/>
      <c r="E398" s="3"/>
      <c r="F398" s="3"/>
      <c r="G398" s="3"/>
      <c r="H398" s="3"/>
      <c r="I398" s="3"/>
      <c r="J398" s="3"/>
      <c r="K398" s="3"/>
      <c r="L398" s="3"/>
      <c r="M398" s="3"/>
      <c r="N398" s="3"/>
      <c r="O398" s="3"/>
      <c r="P398" s="3"/>
    </row>
    <row r="399" spans="3:16" ht="21" customHeight="1" x14ac:dyDescent="0.4">
      <c r="C399" s="3"/>
      <c r="D399" s="3"/>
      <c r="E399" s="3"/>
      <c r="F399" s="3"/>
      <c r="G399" s="3"/>
      <c r="H399" s="3"/>
      <c r="I399" s="3"/>
      <c r="J399" s="3"/>
      <c r="K399" s="3"/>
      <c r="L399" s="3"/>
      <c r="M399" s="3"/>
      <c r="N399" s="3"/>
      <c r="O399" s="3"/>
      <c r="P399" s="3"/>
    </row>
    <row r="400" spans="3:16" ht="21" customHeight="1" x14ac:dyDescent="0.4">
      <c r="C400" s="3"/>
      <c r="D400" s="3"/>
      <c r="E400" s="3"/>
      <c r="F400" s="3"/>
      <c r="G400" s="3"/>
      <c r="H400" s="3"/>
      <c r="I400" s="3"/>
      <c r="J400" s="3"/>
      <c r="K400" s="3"/>
      <c r="L400" s="3"/>
      <c r="M400" s="3"/>
      <c r="N400" s="3"/>
      <c r="O400" s="3"/>
      <c r="P400" s="3"/>
    </row>
    <row r="401" spans="3:16" ht="21" customHeight="1" x14ac:dyDescent="0.4">
      <c r="C401" s="3"/>
      <c r="D401" s="3"/>
      <c r="E401" s="3"/>
      <c r="F401" s="3"/>
      <c r="G401" s="3"/>
      <c r="H401" s="3"/>
      <c r="I401" s="3"/>
      <c r="J401" s="3"/>
      <c r="K401" s="3"/>
      <c r="L401" s="3"/>
      <c r="M401" s="3"/>
      <c r="N401" s="3"/>
      <c r="O401" s="3"/>
      <c r="P401" s="3"/>
    </row>
    <row r="402" spans="3:16" ht="21" customHeight="1" x14ac:dyDescent="0.4">
      <c r="C402" s="3"/>
      <c r="D402" s="3"/>
      <c r="E402" s="3"/>
      <c r="F402" s="3"/>
      <c r="G402" s="3"/>
      <c r="H402" s="3"/>
      <c r="I402" s="3"/>
      <c r="J402" s="3"/>
      <c r="K402" s="3"/>
      <c r="L402" s="3"/>
      <c r="M402" s="3"/>
      <c r="N402" s="3"/>
      <c r="O402" s="3"/>
      <c r="P402" s="3"/>
    </row>
    <row r="403" spans="3:16" ht="21" customHeight="1" x14ac:dyDescent="0.4">
      <c r="C403" s="3"/>
      <c r="D403" s="3"/>
      <c r="E403" s="3"/>
      <c r="F403" s="3"/>
      <c r="G403" s="3"/>
      <c r="H403" s="3"/>
      <c r="I403" s="3"/>
      <c r="J403" s="3"/>
      <c r="K403" s="3"/>
      <c r="L403" s="3"/>
      <c r="M403" s="3"/>
      <c r="N403" s="3"/>
      <c r="O403" s="3"/>
      <c r="P403" s="3"/>
    </row>
    <row r="404" spans="3:16" ht="21" customHeight="1" x14ac:dyDescent="0.4">
      <c r="C404" s="3"/>
      <c r="D404" s="3"/>
      <c r="E404" s="3"/>
      <c r="F404" s="3"/>
      <c r="G404" s="3"/>
      <c r="H404" s="3"/>
      <c r="I404" s="3"/>
      <c r="J404" s="3"/>
      <c r="K404" s="3"/>
      <c r="L404" s="3"/>
      <c r="M404" s="3"/>
      <c r="N404" s="3"/>
      <c r="O404" s="3"/>
      <c r="P404" s="3"/>
    </row>
    <row r="405" spans="3:16" ht="21" customHeight="1" x14ac:dyDescent="0.4">
      <c r="C405" s="3"/>
      <c r="D405" s="3"/>
      <c r="E405" s="3"/>
      <c r="F405" s="3"/>
      <c r="G405" s="3"/>
      <c r="H405" s="3"/>
      <c r="I405" s="3"/>
      <c r="J405" s="3"/>
      <c r="K405" s="3"/>
      <c r="L405" s="3"/>
      <c r="M405" s="3"/>
      <c r="N405" s="3"/>
      <c r="O405" s="3"/>
      <c r="P405" s="3"/>
    </row>
    <row r="406" spans="3:16" ht="21" customHeight="1" x14ac:dyDescent="0.4">
      <c r="C406" s="3"/>
      <c r="D406" s="3"/>
      <c r="E406" s="3"/>
      <c r="F406" s="3"/>
      <c r="G406" s="3"/>
      <c r="H406" s="3"/>
      <c r="I406" s="3"/>
      <c r="J406" s="3"/>
      <c r="K406" s="3"/>
      <c r="L406" s="3"/>
      <c r="M406" s="3"/>
      <c r="N406" s="3"/>
      <c r="O406" s="3"/>
      <c r="P406" s="3"/>
    </row>
    <row r="407" spans="3:16" ht="21" customHeight="1" x14ac:dyDescent="0.4">
      <c r="C407" s="3"/>
      <c r="D407" s="3"/>
      <c r="E407" s="3"/>
      <c r="F407" s="3"/>
      <c r="G407" s="3"/>
      <c r="H407" s="3"/>
      <c r="I407" s="3"/>
      <c r="J407" s="3"/>
      <c r="K407" s="3"/>
      <c r="L407" s="3"/>
      <c r="M407" s="3"/>
      <c r="N407" s="3"/>
      <c r="O407" s="3"/>
      <c r="P407" s="3"/>
    </row>
    <row r="408" spans="3:16" ht="21" customHeight="1" x14ac:dyDescent="0.4">
      <c r="C408" s="3"/>
      <c r="D408" s="3"/>
      <c r="E408" s="3"/>
      <c r="F408" s="3"/>
      <c r="G408" s="3"/>
      <c r="H408" s="3"/>
      <c r="I408" s="3"/>
      <c r="J408" s="3"/>
      <c r="K408" s="3"/>
      <c r="L408" s="3"/>
      <c r="M408" s="3"/>
      <c r="N408" s="3"/>
      <c r="O408" s="3"/>
      <c r="P408" s="3"/>
    </row>
    <row r="409" spans="3:16" ht="21" customHeight="1" x14ac:dyDescent="0.4">
      <c r="C409" s="3"/>
      <c r="D409" s="3"/>
      <c r="E409" s="3"/>
      <c r="F409" s="3"/>
      <c r="G409" s="3"/>
      <c r="H409" s="3"/>
      <c r="I409" s="3"/>
      <c r="J409" s="3"/>
      <c r="K409" s="3"/>
      <c r="L409" s="3"/>
      <c r="M409" s="3"/>
      <c r="N409" s="3"/>
      <c r="O409" s="3"/>
      <c r="P409" s="3"/>
    </row>
    <row r="410" spans="3:16" ht="21" customHeight="1" x14ac:dyDescent="0.4">
      <c r="C410" s="3"/>
      <c r="D410" s="3"/>
      <c r="E410" s="3"/>
      <c r="F410" s="3"/>
      <c r="G410" s="3"/>
      <c r="H410" s="3"/>
      <c r="I410" s="3"/>
      <c r="J410" s="3"/>
      <c r="K410" s="3"/>
      <c r="L410" s="3"/>
      <c r="M410" s="3"/>
      <c r="N410" s="3"/>
      <c r="O410" s="3"/>
      <c r="P410" s="3"/>
    </row>
    <row r="411" spans="3:16" ht="21" customHeight="1" x14ac:dyDescent="0.4">
      <c r="C411" s="3"/>
      <c r="D411" s="3"/>
      <c r="E411" s="3"/>
      <c r="F411" s="3"/>
      <c r="G411" s="3"/>
      <c r="H411" s="3"/>
      <c r="I411" s="3"/>
      <c r="J411" s="3"/>
      <c r="K411" s="3"/>
      <c r="L411" s="3"/>
      <c r="M411" s="3"/>
      <c r="N411" s="3"/>
      <c r="O411" s="3"/>
      <c r="P411" s="3"/>
    </row>
    <row r="412" spans="3:16" ht="21" customHeight="1" x14ac:dyDescent="0.4">
      <c r="C412" s="3"/>
      <c r="D412" s="3"/>
      <c r="E412" s="3"/>
      <c r="F412" s="3"/>
      <c r="G412" s="3"/>
      <c r="H412" s="3"/>
      <c r="I412" s="3"/>
      <c r="J412" s="3"/>
      <c r="K412" s="3"/>
      <c r="L412" s="3"/>
      <c r="M412" s="3"/>
      <c r="N412" s="3"/>
      <c r="O412" s="3"/>
      <c r="P412" s="3"/>
    </row>
    <row r="413" spans="3:16" ht="21" customHeight="1" x14ac:dyDescent="0.4">
      <c r="C413" s="3"/>
      <c r="D413" s="3"/>
      <c r="E413" s="3"/>
      <c r="F413" s="3"/>
      <c r="G413" s="3"/>
      <c r="H413" s="3"/>
      <c r="I413" s="3"/>
      <c r="J413" s="3"/>
      <c r="K413" s="3"/>
      <c r="L413" s="3"/>
      <c r="M413" s="3"/>
      <c r="N413" s="3"/>
      <c r="O413" s="3"/>
      <c r="P413" s="3"/>
    </row>
    <row r="414" spans="3:16" ht="21" customHeight="1" x14ac:dyDescent="0.4">
      <c r="C414" s="3"/>
      <c r="D414" s="3"/>
      <c r="E414" s="3"/>
      <c r="F414" s="3"/>
      <c r="G414" s="3"/>
      <c r="H414" s="3"/>
      <c r="I414" s="3"/>
      <c r="J414" s="3"/>
      <c r="K414" s="3"/>
      <c r="L414" s="3"/>
      <c r="M414" s="3"/>
      <c r="N414" s="3"/>
      <c r="O414" s="3"/>
      <c r="P414" s="3"/>
    </row>
    <row r="415" spans="3:16" ht="21" customHeight="1" x14ac:dyDescent="0.4">
      <c r="C415" s="3"/>
      <c r="D415" s="3"/>
      <c r="E415" s="3"/>
      <c r="F415" s="3"/>
      <c r="G415" s="3"/>
      <c r="H415" s="3"/>
      <c r="I415" s="3"/>
      <c r="J415" s="3"/>
      <c r="K415" s="3"/>
      <c r="L415" s="3"/>
      <c r="M415" s="3"/>
      <c r="N415" s="3"/>
      <c r="O415" s="3"/>
      <c r="P415" s="3"/>
    </row>
    <row r="416" spans="3:16" ht="21" customHeight="1" x14ac:dyDescent="0.4">
      <c r="C416" s="3"/>
      <c r="D416" s="3"/>
      <c r="E416" s="3"/>
      <c r="F416" s="3"/>
      <c r="G416" s="3"/>
      <c r="H416" s="3"/>
      <c r="I416" s="3"/>
      <c r="J416" s="3"/>
      <c r="K416" s="3"/>
      <c r="L416" s="3"/>
      <c r="M416" s="3"/>
      <c r="N416" s="3"/>
      <c r="O416" s="3"/>
      <c r="P416" s="3"/>
    </row>
    <row r="417" spans="3:16" ht="21" customHeight="1" x14ac:dyDescent="0.4">
      <c r="C417" s="3"/>
      <c r="D417" s="3"/>
      <c r="E417" s="3"/>
      <c r="F417" s="3"/>
      <c r="G417" s="3"/>
      <c r="H417" s="3"/>
      <c r="I417" s="3"/>
      <c r="J417" s="3"/>
      <c r="K417" s="3"/>
      <c r="L417" s="3"/>
      <c r="M417" s="3"/>
      <c r="N417" s="3"/>
      <c r="O417" s="3"/>
      <c r="P417" s="3"/>
    </row>
    <row r="418" spans="3:16" ht="21" customHeight="1" x14ac:dyDescent="0.4">
      <c r="C418" s="3"/>
      <c r="D418" s="3"/>
      <c r="E418" s="3"/>
      <c r="F418" s="3"/>
      <c r="G418" s="3"/>
      <c r="H418" s="3"/>
      <c r="I418" s="3"/>
      <c r="J418" s="3"/>
      <c r="K418" s="3"/>
      <c r="L418" s="3"/>
      <c r="M418" s="3"/>
      <c r="N418" s="3"/>
      <c r="O418" s="3"/>
      <c r="P418" s="3"/>
    </row>
    <row r="419" spans="3:16" ht="21" customHeight="1" x14ac:dyDescent="0.4">
      <c r="C419" s="3"/>
      <c r="D419" s="3"/>
      <c r="E419" s="3"/>
      <c r="F419" s="3"/>
      <c r="G419" s="3"/>
      <c r="H419" s="3"/>
      <c r="I419" s="3"/>
      <c r="J419" s="3"/>
      <c r="K419" s="3"/>
      <c r="L419" s="3"/>
      <c r="M419" s="3"/>
      <c r="N419" s="3"/>
      <c r="O419" s="3"/>
      <c r="P419" s="3"/>
    </row>
    <row r="420" spans="3:16" ht="21" customHeight="1" x14ac:dyDescent="0.4">
      <c r="C420" s="3"/>
      <c r="D420" s="3"/>
      <c r="E420" s="3"/>
      <c r="F420" s="3"/>
      <c r="G420" s="3"/>
      <c r="H420" s="3"/>
      <c r="I420" s="3"/>
      <c r="J420" s="3"/>
      <c r="K420" s="3"/>
      <c r="L420" s="3"/>
      <c r="M420" s="3"/>
      <c r="N420" s="3"/>
      <c r="O420" s="3"/>
      <c r="P420" s="3"/>
    </row>
    <row r="421" spans="3:16" ht="21" customHeight="1" x14ac:dyDescent="0.4">
      <c r="C421" s="3"/>
      <c r="D421" s="3"/>
      <c r="E421" s="3"/>
      <c r="F421" s="3"/>
      <c r="G421" s="3"/>
      <c r="H421" s="3"/>
      <c r="I421" s="3"/>
      <c r="J421" s="3"/>
      <c r="K421" s="3"/>
      <c r="L421" s="3"/>
      <c r="M421" s="3"/>
      <c r="N421" s="3"/>
      <c r="O421" s="3"/>
      <c r="P421" s="3"/>
    </row>
    <row r="422" spans="3:16" ht="21" customHeight="1" x14ac:dyDescent="0.4">
      <c r="C422" s="3"/>
      <c r="D422" s="3"/>
      <c r="E422" s="3"/>
      <c r="F422" s="3"/>
      <c r="G422" s="3"/>
      <c r="H422" s="3"/>
      <c r="I422" s="3"/>
      <c r="J422" s="3"/>
      <c r="K422" s="3"/>
      <c r="L422" s="3"/>
      <c r="M422" s="3"/>
      <c r="N422" s="3"/>
      <c r="O422" s="3"/>
      <c r="P422" s="3"/>
    </row>
    <row r="423" spans="3:16" ht="21" customHeight="1" x14ac:dyDescent="0.4">
      <c r="C423" s="3"/>
      <c r="D423" s="3"/>
      <c r="E423" s="3"/>
      <c r="F423" s="3"/>
      <c r="G423" s="3"/>
      <c r="H423" s="3"/>
      <c r="I423" s="3"/>
      <c r="J423" s="3"/>
      <c r="K423" s="3"/>
      <c r="L423" s="3"/>
      <c r="M423" s="3"/>
      <c r="N423" s="3"/>
      <c r="O423" s="3"/>
      <c r="P423" s="3"/>
    </row>
    <row r="424" spans="3:16" ht="21" customHeight="1" x14ac:dyDescent="0.4">
      <c r="C424" s="3"/>
      <c r="D424" s="3"/>
      <c r="E424" s="3"/>
      <c r="F424" s="3"/>
      <c r="G424" s="3"/>
      <c r="H424" s="3"/>
      <c r="I424" s="3"/>
      <c r="J424" s="3"/>
      <c r="K424" s="3"/>
      <c r="L424" s="3"/>
      <c r="M424" s="3"/>
      <c r="N424" s="3"/>
      <c r="O424" s="3"/>
      <c r="P424" s="3"/>
    </row>
    <row r="425" spans="3:16" ht="21" customHeight="1" x14ac:dyDescent="0.4">
      <c r="C425" s="3"/>
      <c r="D425" s="3"/>
      <c r="E425" s="3"/>
      <c r="F425" s="3"/>
      <c r="G425" s="3"/>
      <c r="H425" s="3"/>
      <c r="I425" s="3"/>
      <c r="J425" s="3"/>
      <c r="K425" s="3"/>
      <c r="L425" s="3"/>
      <c r="M425" s="3"/>
      <c r="N425" s="3"/>
      <c r="O425" s="3"/>
      <c r="P425" s="3"/>
    </row>
    <row r="426" spans="3:16" ht="21" customHeight="1" x14ac:dyDescent="0.4">
      <c r="C426" s="3"/>
      <c r="D426" s="3"/>
      <c r="E426" s="3"/>
      <c r="F426" s="3"/>
      <c r="G426" s="3"/>
      <c r="H426" s="3"/>
      <c r="I426" s="3"/>
      <c r="J426" s="3"/>
      <c r="K426" s="3"/>
      <c r="L426" s="3"/>
      <c r="M426" s="3"/>
      <c r="N426" s="3"/>
      <c r="O426" s="3"/>
      <c r="P426" s="3"/>
    </row>
    <row r="427" spans="3:16" ht="21" customHeight="1" x14ac:dyDescent="0.4">
      <c r="C427" s="3"/>
      <c r="D427" s="3"/>
      <c r="E427" s="3"/>
      <c r="F427" s="3"/>
      <c r="G427" s="3"/>
      <c r="H427" s="3"/>
      <c r="I427" s="3"/>
      <c r="J427" s="3"/>
      <c r="K427" s="3"/>
      <c r="L427" s="3"/>
      <c r="M427" s="3"/>
      <c r="N427" s="3"/>
      <c r="O427" s="3"/>
      <c r="P427" s="3"/>
    </row>
    <row r="428" spans="3:16" ht="21" customHeight="1" x14ac:dyDescent="0.4">
      <c r="C428" s="3"/>
      <c r="D428" s="3"/>
      <c r="E428" s="3"/>
      <c r="F428" s="3"/>
      <c r="G428" s="3"/>
      <c r="H428" s="3"/>
      <c r="I428" s="3"/>
      <c r="J428" s="3"/>
      <c r="K428" s="3"/>
      <c r="L428" s="3"/>
      <c r="M428" s="3"/>
      <c r="N428" s="3"/>
      <c r="O428" s="3"/>
      <c r="P428" s="3"/>
    </row>
    <row r="429" spans="3:16" ht="21" customHeight="1" x14ac:dyDescent="0.4">
      <c r="C429" s="3"/>
      <c r="D429" s="3"/>
      <c r="E429" s="3"/>
      <c r="F429" s="3"/>
      <c r="G429" s="3"/>
      <c r="H429" s="3"/>
      <c r="I429" s="3"/>
      <c r="J429" s="3"/>
      <c r="K429" s="3"/>
      <c r="L429" s="3"/>
      <c r="M429" s="3"/>
      <c r="N429" s="3"/>
      <c r="O429" s="3"/>
      <c r="P429" s="3"/>
    </row>
    <row r="430" spans="3:16" ht="21" customHeight="1" x14ac:dyDescent="0.4">
      <c r="C430" s="3"/>
      <c r="D430" s="3"/>
      <c r="E430" s="3"/>
      <c r="F430" s="3"/>
      <c r="G430" s="3"/>
      <c r="H430" s="3"/>
      <c r="I430" s="3"/>
      <c r="J430" s="3"/>
      <c r="K430" s="3"/>
      <c r="L430" s="3"/>
      <c r="M430" s="3"/>
      <c r="N430" s="3"/>
      <c r="O430" s="3"/>
      <c r="P430" s="3"/>
    </row>
    <row r="431" spans="3:16" ht="21" customHeight="1" x14ac:dyDescent="0.4">
      <c r="C431" s="3"/>
      <c r="D431" s="3"/>
      <c r="E431" s="3"/>
      <c r="F431" s="3"/>
      <c r="G431" s="3"/>
      <c r="H431" s="3"/>
      <c r="I431" s="3"/>
      <c r="J431" s="3"/>
      <c r="K431" s="3"/>
      <c r="L431" s="3"/>
      <c r="M431" s="3"/>
      <c r="N431" s="3"/>
      <c r="O431" s="3"/>
      <c r="P431" s="3"/>
    </row>
    <row r="432" spans="3:16" ht="21" customHeight="1" x14ac:dyDescent="0.4">
      <c r="C432" s="3"/>
      <c r="D432" s="3"/>
      <c r="E432" s="3"/>
      <c r="F432" s="3"/>
      <c r="G432" s="3"/>
      <c r="H432" s="3"/>
      <c r="I432" s="3"/>
      <c r="J432" s="3"/>
      <c r="K432" s="3"/>
      <c r="L432" s="3"/>
      <c r="M432" s="3"/>
      <c r="N432" s="3"/>
      <c r="O432" s="3"/>
      <c r="P432" s="3"/>
    </row>
    <row r="433" spans="3:16" ht="21" customHeight="1" x14ac:dyDescent="0.4">
      <c r="C433" s="3"/>
      <c r="D433" s="3"/>
      <c r="E433" s="3"/>
      <c r="F433" s="3"/>
      <c r="G433" s="3"/>
      <c r="H433" s="3"/>
      <c r="I433" s="3"/>
      <c r="J433" s="3"/>
      <c r="K433" s="3"/>
      <c r="L433" s="3"/>
      <c r="M433" s="3"/>
      <c r="N433" s="3"/>
      <c r="O433" s="3"/>
      <c r="P433" s="3"/>
    </row>
    <row r="434" spans="3:16" ht="21" customHeight="1" x14ac:dyDescent="0.4">
      <c r="C434" s="3"/>
      <c r="D434" s="3"/>
      <c r="E434" s="3"/>
      <c r="F434" s="3"/>
      <c r="G434" s="3"/>
      <c r="H434" s="3"/>
      <c r="I434" s="3"/>
      <c r="J434" s="3"/>
      <c r="K434" s="3"/>
      <c r="L434" s="3"/>
      <c r="M434" s="3"/>
      <c r="N434" s="3"/>
      <c r="O434" s="3"/>
      <c r="P434" s="3"/>
    </row>
    <row r="435" spans="3:16" ht="21" customHeight="1" x14ac:dyDescent="0.4">
      <c r="C435" s="3"/>
      <c r="D435" s="3"/>
      <c r="E435" s="3"/>
      <c r="F435" s="3"/>
      <c r="G435" s="3"/>
      <c r="H435" s="3"/>
      <c r="I435" s="3"/>
      <c r="J435" s="3"/>
      <c r="K435" s="3"/>
      <c r="L435" s="3"/>
      <c r="M435" s="3"/>
      <c r="N435" s="3"/>
      <c r="O435" s="3"/>
      <c r="P435" s="3"/>
    </row>
    <row r="436" spans="3:16" ht="21" customHeight="1" x14ac:dyDescent="0.4">
      <c r="C436" s="3"/>
      <c r="D436" s="3"/>
      <c r="E436" s="3"/>
      <c r="F436" s="3"/>
      <c r="G436" s="3"/>
      <c r="H436" s="3"/>
      <c r="I436" s="3"/>
      <c r="J436" s="3"/>
      <c r="K436" s="3"/>
      <c r="L436" s="3"/>
      <c r="M436" s="3"/>
      <c r="N436" s="3"/>
      <c r="O436" s="3"/>
      <c r="P436" s="3"/>
    </row>
    <row r="437" spans="3:16" ht="21" customHeight="1" x14ac:dyDescent="0.4">
      <c r="C437" s="3"/>
      <c r="D437" s="3"/>
      <c r="E437" s="3"/>
      <c r="F437" s="3"/>
      <c r="G437" s="3"/>
      <c r="H437" s="3"/>
      <c r="I437" s="3"/>
      <c r="J437" s="3"/>
      <c r="K437" s="3"/>
      <c r="L437" s="3"/>
      <c r="M437" s="3"/>
      <c r="N437" s="3"/>
      <c r="O437" s="3"/>
      <c r="P437" s="3"/>
    </row>
    <row r="438" spans="3:16" ht="21" customHeight="1" x14ac:dyDescent="0.4">
      <c r="C438" s="3"/>
      <c r="D438" s="3"/>
      <c r="E438" s="3"/>
      <c r="F438" s="3"/>
      <c r="G438" s="3"/>
      <c r="H438" s="3"/>
      <c r="I438" s="3"/>
      <c r="J438" s="3"/>
      <c r="K438" s="3"/>
      <c r="L438" s="3"/>
      <c r="M438" s="3"/>
      <c r="N438" s="3"/>
      <c r="O438" s="3"/>
      <c r="P438" s="3"/>
    </row>
    <row r="439" spans="3:16" ht="21" customHeight="1" x14ac:dyDescent="0.4">
      <c r="C439" s="3"/>
      <c r="D439" s="3"/>
      <c r="E439" s="3"/>
      <c r="F439" s="3"/>
      <c r="G439" s="3"/>
      <c r="H439" s="3"/>
      <c r="I439" s="3"/>
      <c r="J439" s="3"/>
      <c r="K439" s="3"/>
      <c r="L439" s="3"/>
      <c r="M439" s="3"/>
      <c r="N439" s="3"/>
      <c r="O439" s="3"/>
      <c r="P439" s="3"/>
    </row>
    <row r="440" spans="3:16" ht="21" customHeight="1" x14ac:dyDescent="0.4">
      <c r="C440" s="3"/>
      <c r="D440" s="3"/>
      <c r="E440" s="3"/>
      <c r="F440" s="3"/>
      <c r="G440" s="3"/>
      <c r="H440" s="3"/>
      <c r="I440" s="3"/>
      <c r="J440" s="3"/>
      <c r="K440" s="3"/>
      <c r="L440" s="3"/>
      <c r="M440" s="3"/>
      <c r="N440" s="3"/>
      <c r="O440" s="3"/>
      <c r="P440" s="3"/>
    </row>
    <row r="441" spans="3:16" ht="21" customHeight="1" x14ac:dyDescent="0.4">
      <c r="C441" s="3"/>
      <c r="D441" s="3"/>
      <c r="E441" s="3"/>
      <c r="F441" s="3"/>
      <c r="G441" s="3"/>
      <c r="H441" s="3"/>
      <c r="I441" s="3"/>
      <c r="J441" s="3"/>
      <c r="K441" s="3"/>
      <c r="L441" s="3"/>
      <c r="M441" s="3"/>
      <c r="N441" s="3"/>
      <c r="O441" s="3"/>
      <c r="P441" s="3"/>
    </row>
    <row r="442" spans="3:16" ht="21" customHeight="1" x14ac:dyDescent="0.4">
      <c r="C442" s="3"/>
      <c r="D442" s="3"/>
      <c r="E442" s="3"/>
      <c r="F442" s="3"/>
      <c r="G442" s="3"/>
      <c r="H442" s="3"/>
      <c r="I442" s="3"/>
      <c r="J442" s="3"/>
      <c r="K442" s="3"/>
      <c r="L442" s="3"/>
      <c r="M442" s="3"/>
      <c r="N442" s="3"/>
      <c r="O442" s="3"/>
      <c r="P442" s="3"/>
    </row>
    <row r="443" spans="3:16" ht="21" customHeight="1" x14ac:dyDescent="0.4">
      <c r="C443" s="3"/>
      <c r="D443" s="3"/>
      <c r="E443" s="3"/>
      <c r="F443" s="3"/>
      <c r="G443" s="3"/>
      <c r="H443" s="3"/>
      <c r="I443" s="3"/>
      <c r="J443" s="3"/>
      <c r="K443" s="3"/>
      <c r="L443" s="3"/>
      <c r="M443" s="3"/>
      <c r="N443" s="3"/>
      <c r="O443" s="3"/>
      <c r="P443" s="3"/>
    </row>
    <row r="444" spans="3:16" ht="21" customHeight="1" x14ac:dyDescent="0.4">
      <c r="C444" s="3"/>
      <c r="D444" s="3"/>
      <c r="E444" s="3"/>
      <c r="F444" s="3"/>
      <c r="G444" s="3"/>
      <c r="H444" s="3"/>
      <c r="I444" s="3"/>
      <c r="J444" s="3"/>
      <c r="K444" s="3"/>
      <c r="L444" s="3"/>
      <c r="M444" s="3"/>
      <c r="N444" s="3"/>
      <c r="O444" s="3"/>
      <c r="P444" s="3"/>
    </row>
    <row r="445" spans="3:16" ht="21" customHeight="1" x14ac:dyDescent="0.4"/>
    <row r="446" spans="3:16" ht="21" customHeight="1" x14ac:dyDescent="0.4"/>
    <row r="447" spans="3:16" ht="21" customHeight="1" x14ac:dyDescent="0.4"/>
    <row r="448" spans="3:16" ht="21" customHeight="1" x14ac:dyDescent="0.4"/>
    <row r="449" ht="21" customHeight="1" x14ac:dyDescent="0.4"/>
    <row r="450" ht="21" customHeight="1" x14ac:dyDescent="0.4"/>
    <row r="451" ht="21" customHeight="1" x14ac:dyDescent="0.4"/>
    <row r="452" ht="21" customHeight="1" x14ac:dyDescent="0.4"/>
    <row r="453" ht="21" customHeight="1" x14ac:dyDescent="0.4"/>
    <row r="454" ht="21" customHeight="1" x14ac:dyDescent="0.4"/>
    <row r="455" ht="21" customHeight="1" x14ac:dyDescent="0.4"/>
    <row r="456" ht="21" customHeight="1" x14ac:dyDescent="0.4"/>
    <row r="457" ht="21" customHeight="1" x14ac:dyDescent="0.4"/>
    <row r="458" ht="21" customHeight="1" x14ac:dyDescent="0.4"/>
  </sheetData>
  <dataConsolidate/>
  <mergeCells count="404">
    <mergeCell ref="C281:P281"/>
    <mergeCell ref="C274:M275"/>
    <mergeCell ref="N275:O275"/>
    <mergeCell ref="B258:P258"/>
    <mergeCell ref="C256:P256"/>
    <mergeCell ref="D216:M216"/>
    <mergeCell ref="N228:O228"/>
    <mergeCell ref="D222:M228"/>
    <mergeCell ref="D247:M247"/>
    <mergeCell ref="N259:P259"/>
    <mergeCell ref="N224:O224"/>
    <mergeCell ref="N225:O225"/>
    <mergeCell ref="N226:O226"/>
    <mergeCell ref="D250:M251"/>
    <mergeCell ref="N250:O250"/>
    <mergeCell ref="D248:M249"/>
    <mergeCell ref="C240:P240"/>
    <mergeCell ref="C255:P255"/>
    <mergeCell ref="C260:M263"/>
    <mergeCell ref="N230:O230"/>
    <mergeCell ref="N223:P223"/>
    <mergeCell ref="N219:P219"/>
    <mergeCell ref="N222:O222"/>
    <mergeCell ref="C233:P233"/>
    <mergeCell ref="N172:P172"/>
    <mergeCell ref="D169:M180"/>
    <mergeCell ref="N170:O170"/>
    <mergeCell ref="N200:P200"/>
    <mergeCell ref="C191:P191"/>
    <mergeCell ref="B194:P194"/>
    <mergeCell ref="N188:P188"/>
    <mergeCell ref="C188:M188"/>
    <mergeCell ref="N195:P195"/>
    <mergeCell ref="C198:P198"/>
    <mergeCell ref="C195:M195"/>
    <mergeCell ref="C196:M197"/>
    <mergeCell ref="C200:M200"/>
    <mergeCell ref="N197:O197"/>
    <mergeCell ref="N196:O196"/>
    <mergeCell ref="D218:M218"/>
    <mergeCell ref="B199:P199"/>
    <mergeCell ref="C211:P211"/>
    <mergeCell ref="C213:M213"/>
    <mergeCell ref="N215:O215"/>
    <mergeCell ref="N204:O204"/>
    <mergeCell ref="N202:O202"/>
    <mergeCell ref="N201:O201"/>
    <mergeCell ref="C207:P207"/>
    <mergeCell ref="C210:P210"/>
    <mergeCell ref="C206:P206"/>
    <mergeCell ref="C215:M215"/>
    <mergeCell ref="N216:O216"/>
    <mergeCell ref="N213:P213"/>
    <mergeCell ref="C214:M214"/>
    <mergeCell ref="C201:M201"/>
    <mergeCell ref="N217:O217"/>
    <mergeCell ref="D217:M217"/>
    <mergeCell ref="N218:O218"/>
    <mergeCell ref="N203:O203"/>
    <mergeCell ref="N205:O205"/>
    <mergeCell ref="C202:M203"/>
    <mergeCell ref="B284:P284"/>
    <mergeCell ref="C271:M271"/>
    <mergeCell ref="N271:P271"/>
    <mergeCell ref="N272:O272"/>
    <mergeCell ref="C272:M272"/>
    <mergeCell ref="N214:P214"/>
    <mergeCell ref="C265:P265"/>
    <mergeCell ref="C266:P266"/>
    <mergeCell ref="C268:P268"/>
    <mergeCell ref="N260:O260"/>
    <mergeCell ref="C253:P253"/>
    <mergeCell ref="N248:O248"/>
    <mergeCell ref="C220:C230"/>
    <mergeCell ref="D229:M230"/>
    <mergeCell ref="C279:P279"/>
    <mergeCell ref="N261:O261"/>
    <mergeCell ref="C282:P282"/>
    <mergeCell ref="C236:P236"/>
    <mergeCell ref="C237:P237"/>
    <mergeCell ref="N220:O220"/>
    <mergeCell ref="C219:M219"/>
    <mergeCell ref="D220:M221"/>
    <mergeCell ref="N262:O262"/>
    <mergeCell ref="N273:O273"/>
    <mergeCell ref="C71:O71"/>
    <mergeCell ref="C72:O72"/>
    <mergeCell ref="C66:O66"/>
    <mergeCell ref="C67:O67"/>
    <mergeCell ref="B74:P74"/>
    <mergeCell ref="B187:P187"/>
    <mergeCell ref="N189:O189"/>
    <mergeCell ref="N190:O190"/>
    <mergeCell ref="C192:P192"/>
    <mergeCell ref="C189:M190"/>
    <mergeCell ref="N178:O178"/>
    <mergeCell ref="N179:O179"/>
    <mergeCell ref="N180:O180"/>
    <mergeCell ref="C76:O76"/>
    <mergeCell ref="B133:P133"/>
    <mergeCell ref="C82:O82"/>
    <mergeCell ref="C98:O98"/>
    <mergeCell ref="C93:P93"/>
    <mergeCell ref="C92:P92"/>
    <mergeCell ref="C91:P91"/>
    <mergeCell ref="N169:O169"/>
    <mergeCell ref="N171:O171"/>
    <mergeCell ref="C167:M167"/>
    <mergeCell ref="B165:P165"/>
    <mergeCell ref="B1:I1"/>
    <mergeCell ref="B5:P5"/>
    <mergeCell ref="B7:P7"/>
    <mergeCell ref="K3:O3"/>
    <mergeCell ref="B8:P8"/>
    <mergeCell ref="C9:O9"/>
    <mergeCell ref="C10:O10"/>
    <mergeCell ref="C33:O33"/>
    <mergeCell ref="C34:O34"/>
    <mergeCell ref="C13:O13"/>
    <mergeCell ref="C15:O15"/>
    <mergeCell ref="B17:P17"/>
    <mergeCell ref="B31:P31"/>
    <mergeCell ref="K2:O2"/>
    <mergeCell ref="C11:O11"/>
    <mergeCell ref="C12:O12"/>
    <mergeCell ref="C18:O18"/>
    <mergeCell ref="C14:O14"/>
    <mergeCell ref="B166:P166"/>
    <mergeCell ref="N167:P167"/>
    <mergeCell ref="B121:P121"/>
    <mergeCell ref="C122:O122"/>
    <mergeCell ref="C103:O103"/>
    <mergeCell ref="C130:O130"/>
    <mergeCell ref="C131:O131"/>
    <mergeCell ref="C124:O124"/>
    <mergeCell ref="C129:O129"/>
    <mergeCell ref="C105:O105"/>
    <mergeCell ref="C149:O149"/>
    <mergeCell ref="C159:O159"/>
    <mergeCell ref="C160:O160"/>
    <mergeCell ref="C162:O162"/>
    <mergeCell ref="C150:P150"/>
    <mergeCell ref="C161:O161"/>
    <mergeCell ref="C107:P107"/>
    <mergeCell ref="B109:P109"/>
    <mergeCell ref="C110:O110"/>
    <mergeCell ref="C111:O111"/>
    <mergeCell ref="C147:O147"/>
    <mergeCell ref="B152:P152"/>
    <mergeCell ref="C153:O153"/>
    <mergeCell ref="C154:O154"/>
    <mergeCell ref="C35:O35"/>
    <mergeCell ref="C46:O47"/>
    <mergeCell ref="C49:O49"/>
    <mergeCell ref="C51:O51"/>
    <mergeCell ref="C59:O59"/>
    <mergeCell ref="C78:O78"/>
    <mergeCell ref="B164:P164"/>
    <mergeCell ref="C89:O89"/>
    <mergeCell ref="C96:O96"/>
    <mergeCell ref="B95:P95"/>
    <mergeCell ref="C99:O99"/>
    <mergeCell ref="B101:P101"/>
    <mergeCell ref="C102:O102"/>
    <mergeCell ref="C97:O97"/>
    <mergeCell ref="C60:O60"/>
    <mergeCell ref="B64:P64"/>
    <mergeCell ref="C65:O65"/>
    <mergeCell ref="C61:O61"/>
    <mergeCell ref="C62:O62"/>
    <mergeCell ref="B57:P57"/>
    <mergeCell ref="C58:O58"/>
    <mergeCell ref="B69:P69"/>
    <mergeCell ref="C70:O70"/>
    <mergeCell ref="C55:O55"/>
    <mergeCell ref="A19:A20"/>
    <mergeCell ref="P39:P40"/>
    <mergeCell ref="C41:O41"/>
    <mergeCell ref="C42:O42"/>
    <mergeCell ref="B53:P53"/>
    <mergeCell ref="C54:O54"/>
    <mergeCell ref="P19:P20"/>
    <mergeCell ref="C21:O21"/>
    <mergeCell ref="C22:O22"/>
    <mergeCell ref="C23:O23"/>
    <mergeCell ref="C25:O25"/>
    <mergeCell ref="B37:P37"/>
    <mergeCell ref="C38:O38"/>
    <mergeCell ref="C39:O40"/>
    <mergeCell ref="C19:O20"/>
    <mergeCell ref="B44:P44"/>
    <mergeCell ref="C45:O45"/>
    <mergeCell ref="C32:O32"/>
    <mergeCell ref="C24:O24"/>
    <mergeCell ref="B27:P27"/>
    <mergeCell ref="C28:O28"/>
    <mergeCell ref="C29:O29"/>
    <mergeCell ref="P46:P47"/>
    <mergeCell ref="C48:O48"/>
    <mergeCell ref="B270:P270"/>
    <mergeCell ref="N263:O263"/>
    <mergeCell ref="C259:M259"/>
    <mergeCell ref="C267:P267"/>
    <mergeCell ref="N221:P221"/>
    <mergeCell ref="N244:P244"/>
    <mergeCell ref="C104:O104"/>
    <mergeCell ref="C123:O123"/>
    <mergeCell ref="N168:P168"/>
    <mergeCell ref="C183:P183"/>
    <mergeCell ref="C185:P185"/>
    <mergeCell ref="C168:M168"/>
    <mergeCell ref="C182:P182"/>
    <mergeCell ref="C184:P184"/>
    <mergeCell ref="C135:O135"/>
    <mergeCell ref="C136:O136"/>
    <mergeCell ref="C137:O137"/>
    <mergeCell ref="B139:P139"/>
    <mergeCell ref="C140:O140"/>
    <mergeCell ref="C141:O141"/>
    <mergeCell ref="C143:O143"/>
    <mergeCell ref="C128:O128"/>
    <mergeCell ref="C170:C180"/>
    <mergeCell ref="C148:O148"/>
    <mergeCell ref="C243:M243"/>
    <mergeCell ref="N227:P227"/>
    <mergeCell ref="N246:O246"/>
    <mergeCell ref="N247:O247"/>
    <mergeCell ref="N249:O249"/>
    <mergeCell ref="N251:O251"/>
    <mergeCell ref="C238:P238"/>
    <mergeCell ref="C235:P235"/>
    <mergeCell ref="C232:P232"/>
    <mergeCell ref="C234:P234"/>
    <mergeCell ref="N229:O229"/>
    <mergeCell ref="C239:P239"/>
    <mergeCell ref="B311:P311"/>
    <mergeCell ref="D321:M321"/>
    <mergeCell ref="N321:O321"/>
    <mergeCell ref="D322:M322"/>
    <mergeCell ref="N322:O322"/>
    <mergeCell ref="C321:C322"/>
    <mergeCell ref="C324:C325"/>
    <mergeCell ref="N318:O318"/>
    <mergeCell ref="N314:O314"/>
    <mergeCell ref="C313:M313"/>
    <mergeCell ref="C312:M312"/>
    <mergeCell ref="N312:P312"/>
    <mergeCell ref="C314:M314"/>
    <mergeCell ref="C326:M326"/>
    <mergeCell ref="C316:C317"/>
    <mergeCell ref="D316:M316"/>
    <mergeCell ref="D317:M317"/>
    <mergeCell ref="N315:P315"/>
    <mergeCell ref="N316:O316"/>
    <mergeCell ref="N317:O317"/>
    <mergeCell ref="C315:M315"/>
    <mergeCell ref="N333:O333"/>
    <mergeCell ref="C327:M327"/>
    <mergeCell ref="C323:M323"/>
    <mergeCell ref="N323:P323"/>
    <mergeCell ref="C319:M319"/>
    <mergeCell ref="C320:M320"/>
    <mergeCell ref="C318:M318"/>
    <mergeCell ref="C359:M360"/>
    <mergeCell ref="N359:O359"/>
    <mergeCell ref="C354:M358"/>
    <mergeCell ref="N354:P354"/>
    <mergeCell ref="N355:O355"/>
    <mergeCell ref="N356:O356"/>
    <mergeCell ref="N357:O357"/>
    <mergeCell ref="N358:O358"/>
    <mergeCell ref="N353:O353"/>
    <mergeCell ref="N360:O360"/>
    <mergeCell ref="D86:O86"/>
    <mergeCell ref="C50:O50"/>
    <mergeCell ref="C79:O79"/>
    <mergeCell ref="N350:O350"/>
    <mergeCell ref="N351:O351"/>
    <mergeCell ref="N352:O352"/>
    <mergeCell ref="C349:M353"/>
    <mergeCell ref="N349:P349"/>
    <mergeCell ref="C348:M348"/>
    <mergeCell ref="N348:P348"/>
    <mergeCell ref="D324:M324"/>
    <mergeCell ref="N324:O324"/>
    <mergeCell ref="D325:M325"/>
    <mergeCell ref="N325:O325"/>
    <mergeCell ref="C337:P337"/>
    <mergeCell ref="C342:M342"/>
    <mergeCell ref="B346:P346"/>
    <mergeCell ref="B339:P339"/>
    <mergeCell ref="N344:P344"/>
    <mergeCell ref="N343:P343"/>
    <mergeCell ref="C341:M341"/>
    <mergeCell ref="N342:P342"/>
    <mergeCell ref="N341:P341"/>
    <mergeCell ref="C343:M343"/>
    <mergeCell ref="C88:O88"/>
    <mergeCell ref="C90:O90"/>
    <mergeCell ref="C106:O106"/>
    <mergeCell ref="B81:P81"/>
    <mergeCell ref="B75:P75"/>
    <mergeCell ref="C118:O118"/>
    <mergeCell ref="C119:P119"/>
    <mergeCell ref="B145:P145"/>
    <mergeCell ref="C146:O146"/>
    <mergeCell ref="B113:P113"/>
    <mergeCell ref="C114:O114"/>
    <mergeCell ref="C115:O115"/>
    <mergeCell ref="C116:O116"/>
    <mergeCell ref="C117:O117"/>
    <mergeCell ref="C125:O125"/>
    <mergeCell ref="B127:P127"/>
    <mergeCell ref="C142:O142"/>
    <mergeCell ref="C134:O134"/>
    <mergeCell ref="C77:O77"/>
    <mergeCell ref="C83:O83"/>
    <mergeCell ref="C84:C87"/>
    <mergeCell ref="D87:O87"/>
    <mergeCell ref="D84:O84"/>
    <mergeCell ref="D85:O85"/>
    <mergeCell ref="C155:O155"/>
    <mergeCell ref="B157:P157"/>
    <mergeCell ref="C158:O158"/>
    <mergeCell ref="C285:M285"/>
    <mergeCell ref="N285:P285"/>
    <mergeCell ref="B295:P295"/>
    <mergeCell ref="N277:O277"/>
    <mergeCell ref="C276:M277"/>
    <mergeCell ref="B212:P212"/>
    <mergeCell ref="C280:P280"/>
    <mergeCell ref="N274:O274"/>
    <mergeCell ref="N276:O276"/>
    <mergeCell ref="C273:M273"/>
    <mergeCell ref="C216:C218"/>
    <mergeCell ref="D245:M246"/>
    <mergeCell ref="N245:O245"/>
    <mergeCell ref="C254:P254"/>
    <mergeCell ref="C245:C251"/>
    <mergeCell ref="C244:M244"/>
    <mergeCell ref="N243:P243"/>
    <mergeCell ref="B242:P242"/>
    <mergeCell ref="C204:M205"/>
    <mergeCell ref="C208:P208"/>
    <mergeCell ref="C209:P209"/>
    <mergeCell ref="N287:O287"/>
    <mergeCell ref="N290:O290"/>
    <mergeCell ref="N292:O292"/>
    <mergeCell ref="N289:P289"/>
    <mergeCell ref="C286:M286"/>
    <mergeCell ref="D289:M289"/>
    <mergeCell ref="N286:P286"/>
    <mergeCell ref="B296:P296"/>
    <mergeCell ref="C305:M305"/>
    <mergeCell ref="N305:O305"/>
    <mergeCell ref="N288:O288"/>
    <mergeCell ref="D287:M288"/>
    <mergeCell ref="N291:O291"/>
    <mergeCell ref="D290:M291"/>
    <mergeCell ref="N293:O293"/>
    <mergeCell ref="D292:M293"/>
    <mergeCell ref="C287:C293"/>
    <mergeCell ref="C297:M297"/>
    <mergeCell ref="C308:P308"/>
    <mergeCell ref="N297:P297"/>
    <mergeCell ref="N298:P298"/>
    <mergeCell ref="B310:P310"/>
    <mergeCell ref="B298:B304"/>
    <mergeCell ref="C299:M299"/>
    <mergeCell ref="C300:M300"/>
    <mergeCell ref="C301:M301"/>
    <mergeCell ref="N299:P299"/>
    <mergeCell ref="C302:M304"/>
    <mergeCell ref="N302:O302"/>
    <mergeCell ref="N300:P300"/>
    <mergeCell ref="N301:P301"/>
    <mergeCell ref="C298:M298"/>
    <mergeCell ref="C307:P307"/>
    <mergeCell ref="N303:O303"/>
    <mergeCell ref="N304:O304"/>
    <mergeCell ref="V341:AI341"/>
    <mergeCell ref="V338:AI338"/>
    <mergeCell ref="B340:P340"/>
    <mergeCell ref="B347:P347"/>
    <mergeCell ref="N320:P320"/>
    <mergeCell ref="D328:M328"/>
    <mergeCell ref="N328:O328"/>
    <mergeCell ref="D329:M329"/>
    <mergeCell ref="N330:O330"/>
    <mergeCell ref="N332:O332"/>
    <mergeCell ref="E332:M332"/>
    <mergeCell ref="E330:M330"/>
    <mergeCell ref="D330:D332"/>
    <mergeCell ref="C328:C332"/>
    <mergeCell ref="N329:P329"/>
    <mergeCell ref="E331:M331"/>
    <mergeCell ref="N331:O331"/>
    <mergeCell ref="C344:M344"/>
    <mergeCell ref="B338:P338"/>
    <mergeCell ref="B334:P334"/>
    <mergeCell ref="C335:P335"/>
    <mergeCell ref="C336:P336"/>
    <mergeCell ref="C333:M333"/>
    <mergeCell ref="N327:P327"/>
  </mergeCells>
  <phoneticPr fontId="1"/>
  <conditionalFormatting sqref="O174:P177">
    <cfRule type="expression" dxfId="14" priority="16">
      <formula>$P$171="－"</formula>
    </cfRule>
  </conditionalFormatting>
  <conditionalFormatting sqref="P179:P180">
    <cfRule type="expression" dxfId="13" priority="15">
      <formula>$P$178="－"</formula>
    </cfRule>
  </conditionalFormatting>
  <conditionalFormatting sqref="P190">
    <cfRule type="expression" dxfId="12" priority="14">
      <formula>$P$189="－"</formula>
    </cfRule>
  </conditionalFormatting>
  <conditionalFormatting sqref="P203">
    <cfRule type="expression" dxfId="11" priority="13">
      <formula>$P$202="－"</formula>
    </cfRule>
  </conditionalFormatting>
  <conditionalFormatting sqref="P205">
    <cfRule type="expression" dxfId="10" priority="12">
      <formula>$P$204="－"</formula>
    </cfRule>
  </conditionalFormatting>
  <conditionalFormatting sqref="P216:P218">
    <cfRule type="expression" dxfId="9" priority="11">
      <formula>$P$215="－"</formula>
    </cfRule>
  </conditionalFormatting>
  <conditionalFormatting sqref="P246:P247">
    <cfRule type="expression" dxfId="8" priority="9">
      <formula>$P$245="－"</formula>
    </cfRule>
  </conditionalFormatting>
  <conditionalFormatting sqref="P249">
    <cfRule type="expression" dxfId="7" priority="8">
      <formula>$P$248="－"</formula>
    </cfRule>
  </conditionalFormatting>
  <conditionalFormatting sqref="P251">
    <cfRule type="expression" dxfId="6" priority="7">
      <formula>$P$250="－"</formula>
    </cfRule>
  </conditionalFormatting>
  <conditionalFormatting sqref="P261:P263">
    <cfRule type="expression" dxfId="5" priority="6">
      <formula>$P$260="－"</formula>
    </cfRule>
  </conditionalFormatting>
  <conditionalFormatting sqref="P275">
    <cfRule type="expression" dxfId="4" priority="5">
      <formula>$P$274="－"</formula>
    </cfRule>
  </conditionalFormatting>
  <conditionalFormatting sqref="P277">
    <cfRule type="expression" dxfId="3" priority="4">
      <formula>$P$276="－"</formula>
    </cfRule>
  </conditionalFormatting>
  <conditionalFormatting sqref="P224:P226 P228">
    <cfRule type="expression" dxfId="2" priority="3">
      <formula>$P$222="－"</formula>
    </cfRule>
  </conditionalFormatting>
  <conditionalFormatting sqref="P230">
    <cfRule type="expression" dxfId="1" priority="2">
      <formula>$P$229="－"</formula>
    </cfRule>
  </conditionalFormatting>
  <conditionalFormatting sqref="P360">
    <cfRule type="expression" dxfId="0" priority="1">
      <formula>$P$359="－"</formula>
    </cfRule>
  </conditionalFormatting>
  <dataValidations count="3">
    <dataValidation type="whole" operator="greaterThanOrEqual" allowBlank="1" showInputMessage="1" showErrorMessage="1" sqref="P224:P226 P303" xr:uid="{596EA826-D872-4C0A-A3B2-2030BEBE4EF2}">
      <formula1>0</formula1>
    </dataValidation>
    <dataValidation type="list" allowBlank="1" showInputMessage="1" showErrorMessage="1" sqref="O174:P174" xr:uid="{44A6D3D1-9894-43CA-8ADC-ED6171BFB423}">
      <formula1>"代表的事例,良い結果事例,困難事例"</formula1>
    </dataValidation>
    <dataValidation allowBlank="1" showInputMessage="1" showErrorMessage="1" sqref="P277 P275" xr:uid="{A7E3BE14-EE2A-4075-8A00-7929FD74A220}"/>
  </dataValidations>
  <printOptions horizontalCentered="1"/>
  <pageMargins left="0.23622047244094491" right="0.23622047244094491" top="0.74803149606299213" bottom="0.74803149606299213" header="0.31496062992125984" footer="0.31496062992125984"/>
  <pageSetup paperSize="9" scale="70" fitToWidth="0" fitToHeight="0" orientation="portrait" r:id="rId1"/>
  <headerFooter>
    <oddHeader>&amp;L&amp;F　　　　&amp;A　ワークシート</oddHeader>
    <oddFooter xml:space="preserve">&amp;C&amp;P </oddFooter>
  </headerFooter>
  <rowBreaks count="17" manualBreakCount="17">
    <brk id="30" max="16383" man="1"/>
    <brk id="52" min="1" max="15" man="1"/>
    <brk id="73" min="1" max="15" man="1"/>
    <brk id="94" max="16383" man="1"/>
    <brk id="120" max="16383" man="1"/>
    <brk id="144" max="16383" man="1"/>
    <brk id="163" min="1" max="15" man="1"/>
    <brk id="186" max="16383" man="1"/>
    <brk id="211" max="16383" man="1"/>
    <brk id="241" min="1" max="15" man="1"/>
    <brk id="257" min="1" max="15" man="1"/>
    <brk id="269" max="16383" man="1"/>
    <brk id="283" max="16383" man="1"/>
    <brk id="294" min="1" max="15" man="1"/>
    <brk id="309" min="1" max="15" man="1"/>
    <brk id="338" max="16383" man="1"/>
    <brk id="34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リスト入力マスタ!$A$1:$A$2</xm:f>
          </x14:formula1>
          <xm:sqref>P220 P305 P245 P248 P260 P302 P350:P353 P222 P204 P287 P250 P178 P189 P170:P171 P272:P274 P276 P314 P355:P359 P328 P316:P318 P324:P325 P330:P333 P321:P322 P215:P218 P228:P230 P201:P202 P290 P292</xm:sqref>
        </x14:dataValidation>
        <x14:dataValidation type="list" allowBlank="1" showInputMessage="1" showErrorMessage="1" xr:uid="{00000000-0002-0000-0100-000001000000}">
          <x14:formula1>
            <xm:f>都道府県マスタ!$A$2:$A$48</xm:f>
          </x14:formula1>
          <xm:sqref>P2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2">
    <tabColor rgb="FF00FF00"/>
  </sheetPr>
  <dimension ref="A1:FX10"/>
  <sheetViews>
    <sheetView showGridLines="0" view="pageBreakPreview" zoomScale="85" zoomScaleNormal="80" zoomScaleSheetLayoutView="85" workbookViewId="0"/>
  </sheetViews>
  <sheetFormatPr defaultRowHeight="15.75" customHeight="1" x14ac:dyDescent="0.4"/>
  <cols>
    <col min="1" max="4" width="12.625" style="11" customWidth="1"/>
    <col min="5" max="10" width="7.625" style="11" customWidth="1"/>
    <col min="11" max="11" width="4.5" style="11" customWidth="1"/>
    <col min="12" max="81" width="7.625" style="11" customWidth="1"/>
    <col min="82" max="83" width="14.625" style="11" customWidth="1"/>
    <col min="84" max="93" width="7.625" style="11" customWidth="1"/>
    <col min="94" max="94" width="12.375" style="11" bestFit="1" customWidth="1"/>
    <col min="95" max="99" width="12.375" style="11" customWidth="1"/>
    <col min="100" max="124" width="7.625" style="11" customWidth="1"/>
    <col min="125" max="128" width="9" style="11"/>
    <col min="129" max="142" width="9" style="11" customWidth="1"/>
    <col min="143" max="151" width="9" style="11"/>
    <col min="152" max="152" width="9" style="11" customWidth="1"/>
    <col min="153" max="160" width="9" style="11"/>
    <col min="161" max="163" width="9" style="11" customWidth="1"/>
    <col min="164" max="168" width="12.125" style="11" customWidth="1"/>
    <col min="169" max="179" width="9" style="11" customWidth="1"/>
    <col min="180" max="180" width="14.375" style="11" customWidth="1"/>
    <col min="181" max="16384" width="9" style="11"/>
  </cols>
  <sheetData>
    <row r="1" spans="1:180" s="19" customFormat="1" ht="72.75" x14ac:dyDescent="0.4">
      <c r="A1" s="13"/>
      <c r="B1" s="13"/>
      <c r="C1" s="13"/>
      <c r="D1" s="13" t="s">
        <v>425</v>
      </c>
      <c r="E1" s="13" t="s">
        <v>37</v>
      </c>
      <c r="F1" s="13" t="s">
        <v>426</v>
      </c>
      <c r="G1" s="13" t="s">
        <v>427</v>
      </c>
      <c r="H1" s="13" t="s">
        <v>428</v>
      </c>
      <c r="I1" s="13" t="s">
        <v>45</v>
      </c>
      <c r="J1" s="13" t="s">
        <v>47</v>
      </c>
      <c r="K1" s="13" t="s">
        <v>429</v>
      </c>
      <c r="L1" s="13" t="s">
        <v>430</v>
      </c>
      <c r="M1" s="13" t="s">
        <v>431</v>
      </c>
      <c r="N1" s="13" t="s">
        <v>432</v>
      </c>
      <c r="O1" s="13" t="s">
        <v>433</v>
      </c>
      <c r="P1" s="13" t="s">
        <v>434</v>
      </c>
      <c r="Q1" s="13" t="s">
        <v>435</v>
      </c>
      <c r="R1" s="13" t="s">
        <v>436</v>
      </c>
      <c r="S1" s="13" t="s">
        <v>68</v>
      </c>
      <c r="T1" s="13" t="s">
        <v>70</v>
      </c>
      <c r="U1" s="13" t="s">
        <v>437</v>
      </c>
      <c r="V1" s="13" t="s">
        <v>438</v>
      </c>
      <c r="W1" s="13" t="s">
        <v>439</v>
      </c>
      <c r="X1" s="13" t="s">
        <v>440</v>
      </c>
      <c r="Y1" s="13" t="s">
        <v>441</v>
      </c>
      <c r="Z1" s="13" t="s">
        <v>442</v>
      </c>
      <c r="AA1" s="13" t="s">
        <v>86</v>
      </c>
      <c r="AB1" s="13" t="s">
        <v>88</v>
      </c>
      <c r="AC1" s="13" t="s">
        <v>443</v>
      </c>
      <c r="AD1" s="13" t="s">
        <v>444</v>
      </c>
      <c r="AE1" s="13" t="s">
        <v>96</v>
      </c>
      <c r="AF1" s="13" t="s">
        <v>98</v>
      </c>
      <c r="AG1" s="13" t="s">
        <v>100</v>
      </c>
      <c r="AH1" s="13" t="s">
        <v>445</v>
      </c>
      <c r="AI1" s="13" t="s">
        <v>446</v>
      </c>
      <c r="AJ1" s="13" t="s">
        <v>447</v>
      </c>
      <c r="AK1" s="13" t="s">
        <v>448</v>
      </c>
      <c r="AL1" s="13" t="s">
        <v>112</v>
      </c>
      <c r="AM1" s="13" t="s">
        <v>449</v>
      </c>
      <c r="AN1" s="13" t="s">
        <v>450</v>
      </c>
      <c r="AO1" s="13" t="s">
        <v>451</v>
      </c>
      <c r="AP1" s="13" t="s">
        <v>122</v>
      </c>
      <c r="AQ1" s="13" t="s">
        <v>124</v>
      </c>
      <c r="AR1" s="13" t="s">
        <v>126</v>
      </c>
      <c r="AS1" s="13" t="s">
        <v>128</v>
      </c>
      <c r="AT1" s="13" t="s">
        <v>130</v>
      </c>
      <c r="AU1" s="13" t="s">
        <v>132</v>
      </c>
      <c r="AV1" s="13" t="s">
        <v>452</v>
      </c>
      <c r="AW1" s="13" t="s">
        <v>140</v>
      </c>
      <c r="AX1" s="13" t="s">
        <v>142</v>
      </c>
      <c r="AY1" s="13" t="s">
        <v>453</v>
      </c>
      <c r="AZ1" s="13" t="s">
        <v>147</v>
      </c>
      <c r="BA1" s="13" t="s">
        <v>149</v>
      </c>
      <c r="BB1" s="13" t="s">
        <v>151</v>
      </c>
      <c r="BC1" s="13" t="s">
        <v>454</v>
      </c>
      <c r="BD1" s="13" t="s">
        <v>455</v>
      </c>
      <c r="BE1" s="13" t="s">
        <v>160</v>
      </c>
      <c r="BF1" s="13" t="s">
        <v>162</v>
      </c>
      <c r="BG1" s="13" t="s">
        <v>164</v>
      </c>
      <c r="BH1" s="13" t="s">
        <v>456</v>
      </c>
      <c r="BI1" s="13" t="s">
        <v>170</v>
      </c>
      <c r="BJ1" s="13" t="s">
        <v>172</v>
      </c>
      <c r="BK1" s="13" t="s">
        <v>457</v>
      </c>
      <c r="BL1" s="13" t="s">
        <v>177</v>
      </c>
      <c r="BM1" s="13" t="s">
        <v>179</v>
      </c>
      <c r="BN1" s="13" t="s">
        <v>458</v>
      </c>
      <c r="BO1" s="13" t="s">
        <v>184</v>
      </c>
      <c r="BP1" s="13" t="s">
        <v>186</v>
      </c>
      <c r="BQ1" s="13" t="s">
        <v>459</v>
      </c>
      <c r="BR1" s="13" t="s">
        <v>191</v>
      </c>
      <c r="BS1" s="13" t="s">
        <v>193</v>
      </c>
      <c r="BT1" s="13" t="s">
        <v>460</v>
      </c>
      <c r="BU1" s="13" t="s">
        <v>198</v>
      </c>
      <c r="BV1" s="13" t="s">
        <v>200</v>
      </c>
      <c r="BW1" s="13" t="s">
        <v>461</v>
      </c>
      <c r="BX1" s="13" t="s">
        <v>206</v>
      </c>
      <c r="BY1" s="13" t="s">
        <v>462</v>
      </c>
      <c r="BZ1" s="13" t="s">
        <v>211</v>
      </c>
      <c r="CA1" s="13" t="s">
        <v>213</v>
      </c>
      <c r="CB1" s="13" t="s">
        <v>215</v>
      </c>
      <c r="CC1" s="13" t="s">
        <v>226</v>
      </c>
      <c r="CD1" s="13" t="s">
        <v>463</v>
      </c>
      <c r="CE1" s="13" t="s">
        <v>464</v>
      </c>
      <c r="CF1" s="13" t="s">
        <v>672</v>
      </c>
      <c r="CG1" s="13" t="s">
        <v>255</v>
      </c>
      <c r="CH1" s="13" t="s">
        <v>257</v>
      </c>
      <c r="CI1" s="14" t="s">
        <v>466</v>
      </c>
      <c r="CJ1" s="15" t="s">
        <v>278</v>
      </c>
      <c r="CK1" s="15" t="s">
        <v>467</v>
      </c>
      <c r="CL1" s="15" t="s">
        <v>468</v>
      </c>
      <c r="CM1" s="15" t="s">
        <v>469</v>
      </c>
      <c r="CN1" s="13" t="s">
        <v>311</v>
      </c>
      <c r="CO1" s="13" t="s">
        <v>470</v>
      </c>
      <c r="CP1" s="13" t="s">
        <v>471</v>
      </c>
      <c r="CQ1" s="13" t="s">
        <v>472</v>
      </c>
      <c r="CR1" s="13" t="s">
        <v>473</v>
      </c>
      <c r="CS1" s="13" t="s">
        <v>332</v>
      </c>
      <c r="CT1" s="13" t="s">
        <v>334</v>
      </c>
      <c r="CU1" s="15" t="s">
        <v>474</v>
      </c>
      <c r="CV1" s="13" t="s">
        <v>348</v>
      </c>
      <c r="CW1" s="13" t="s">
        <v>350</v>
      </c>
      <c r="CX1" s="13" t="s">
        <v>352</v>
      </c>
      <c r="CY1" s="13" t="s">
        <v>354</v>
      </c>
      <c r="CZ1" s="13" t="s">
        <v>357</v>
      </c>
      <c r="DA1" s="13" t="s">
        <v>475</v>
      </c>
      <c r="DB1" s="13" t="s">
        <v>476</v>
      </c>
      <c r="DC1" s="13" t="s">
        <v>477</v>
      </c>
      <c r="DD1" s="13" t="s">
        <v>369</v>
      </c>
      <c r="DE1" s="13" t="s">
        <v>371</v>
      </c>
      <c r="DF1" s="13" t="s">
        <v>478</v>
      </c>
      <c r="DG1" s="13" t="s">
        <v>376</v>
      </c>
      <c r="DH1" s="13" t="s">
        <v>479</v>
      </c>
      <c r="DI1" s="13" t="s">
        <v>381</v>
      </c>
      <c r="DJ1" s="13" t="s">
        <v>480</v>
      </c>
      <c r="DK1" s="13" t="s">
        <v>481</v>
      </c>
      <c r="DL1" s="13" t="s">
        <v>390</v>
      </c>
      <c r="DM1" s="13" t="s">
        <v>392</v>
      </c>
      <c r="DN1" s="13" t="s">
        <v>482</v>
      </c>
      <c r="DO1" s="13" t="s">
        <v>483</v>
      </c>
      <c r="DP1" s="13" t="s">
        <v>403</v>
      </c>
      <c r="DQ1" s="13" t="s">
        <v>405</v>
      </c>
      <c r="DR1" s="13" t="s">
        <v>484</v>
      </c>
      <c r="DS1" s="13" t="s">
        <v>485</v>
      </c>
      <c r="DT1" s="13" t="s">
        <v>486</v>
      </c>
      <c r="DU1" s="13"/>
      <c r="DV1" s="16"/>
      <c r="DW1" s="16"/>
      <c r="DX1" s="17"/>
      <c r="DY1" s="18" t="s">
        <v>487</v>
      </c>
      <c r="DZ1" s="18"/>
      <c r="EA1" s="18"/>
      <c r="EB1" s="18"/>
      <c r="EC1" s="18"/>
      <c r="ED1" s="18"/>
      <c r="EE1" s="18"/>
      <c r="EF1" s="18"/>
      <c r="EG1" s="18"/>
      <c r="EH1" s="18" t="s">
        <v>487</v>
      </c>
      <c r="EI1" s="18" t="s">
        <v>487</v>
      </c>
      <c r="EJ1" s="18" t="s">
        <v>487</v>
      </c>
      <c r="EK1" s="18" t="s">
        <v>487</v>
      </c>
      <c r="EL1" s="18" t="s">
        <v>487</v>
      </c>
      <c r="EM1" s="18" t="s">
        <v>240</v>
      </c>
      <c r="EN1" s="18" t="s">
        <v>240</v>
      </c>
      <c r="EO1" s="18" t="s">
        <v>247</v>
      </c>
      <c r="EP1" s="18" t="s">
        <v>247</v>
      </c>
      <c r="EQ1" s="18" t="s">
        <v>692</v>
      </c>
      <c r="ER1" s="18" t="s">
        <v>465</v>
      </c>
      <c r="ES1" s="18" t="s">
        <v>267</v>
      </c>
      <c r="ET1" s="18" t="s">
        <v>270</v>
      </c>
      <c r="EU1" s="18" t="s">
        <v>273</v>
      </c>
      <c r="EV1" s="18" t="s">
        <v>279</v>
      </c>
      <c r="EW1" s="18" t="s">
        <v>279</v>
      </c>
      <c r="EX1" s="18" t="s">
        <v>279</v>
      </c>
      <c r="EY1" s="18" t="s">
        <v>279</v>
      </c>
      <c r="EZ1" s="18" t="s">
        <v>488</v>
      </c>
      <c r="FA1" s="18" t="s">
        <v>305</v>
      </c>
      <c r="FB1" s="18" t="s">
        <v>489</v>
      </c>
      <c r="FC1" s="18" t="s">
        <v>490</v>
      </c>
      <c r="FD1" s="158" t="s">
        <v>313</v>
      </c>
      <c r="FE1" s="18" t="s">
        <v>318</v>
      </c>
      <c r="FF1" s="18" t="s">
        <v>318</v>
      </c>
      <c r="FG1" s="18" t="s">
        <v>318</v>
      </c>
      <c r="FH1" s="158" t="s">
        <v>699</v>
      </c>
      <c r="FI1" s="158" t="s">
        <v>700</v>
      </c>
      <c r="FJ1" s="158" t="s">
        <v>702</v>
      </c>
      <c r="FK1" s="158" t="s">
        <v>703</v>
      </c>
      <c r="FL1" s="158" t="s">
        <v>704</v>
      </c>
      <c r="FM1" s="18" t="s">
        <v>491</v>
      </c>
      <c r="FN1" s="18" t="s">
        <v>491</v>
      </c>
      <c r="FO1" s="18" t="s">
        <v>409</v>
      </c>
      <c r="FP1" s="18" t="s">
        <v>409</v>
      </c>
      <c r="FQ1" s="18" t="s">
        <v>409</v>
      </c>
      <c r="FR1" s="18" t="s">
        <v>409</v>
      </c>
      <c r="FS1" s="18" t="s">
        <v>416</v>
      </c>
      <c r="FT1" s="18" t="s">
        <v>416</v>
      </c>
      <c r="FU1" s="18" t="s">
        <v>416</v>
      </c>
      <c r="FV1" s="18" t="s">
        <v>416</v>
      </c>
      <c r="FW1" s="158" t="s">
        <v>492</v>
      </c>
      <c r="FX1" s="18"/>
    </row>
    <row r="2" spans="1:180" ht="24.75" x14ac:dyDescent="0.4">
      <c r="B2" s="571" t="s">
        <v>22</v>
      </c>
      <c r="C2" s="571"/>
      <c r="D2" s="571"/>
      <c r="E2" s="20"/>
      <c r="F2" s="20"/>
      <c r="G2" s="20"/>
      <c r="H2" s="20"/>
      <c r="I2" s="20"/>
      <c r="J2" s="20"/>
      <c r="DX2" s="21"/>
      <c r="DY2" s="12"/>
      <c r="DZ2" s="12"/>
      <c r="EA2" s="12"/>
      <c r="EB2" s="12"/>
      <c r="EC2" s="12"/>
      <c r="ED2" s="12"/>
      <c r="EE2" s="12"/>
      <c r="EF2" s="12"/>
      <c r="EG2" s="12"/>
      <c r="EH2" s="12"/>
      <c r="EI2" s="12"/>
      <c r="EJ2" s="12"/>
      <c r="EK2" s="12"/>
      <c r="EL2" s="12"/>
      <c r="EM2" s="12"/>
      <c r="EN2" s="12"/>
      <c r="EO2" s="12"/>
      <c r="EP2" s="12"/>
      <c r="EQ2" s="12"/>
      <c r="ER2" s="12"/>
      <c r="ES2" s="12"/>
      <c r="ET2" s="12"/>
      <c r="EU2" s="12"/>
      <c r="EW2" s="12"/>
      <c r="FA2" s="12"/>
      <c r="FB2" s="12"/>
      <c r="FC2" s="12"/>
      <c r="FD2" s="12"/>
      <c r="FE2" s="12"/>
      <c r="FF2" s="12"/>
      <c r="FG2" s="12"/>
      <c r="FH2" s="12"/>
      <c r="FI2" s="12"/>
      <c r="FJ2" s="12"/>
      <c r="FK2" s="12"/>
      <c r="FL2" s="12"/>
      <c r="FM2" s="12"/>
      <c r="FN2" s="12"/>
      <c r="FO2" s="12"/>
      <c r="FP2" s="12"/>
      <c r="FQ2" s="12"/>
      <c r="FR2" s="12"/>
      <c r="FS2" s="12"/>
      <c r="FT2" s="12"/>
      <c r="FU2" s="12"/>
      <c r="FV2" s="12"/>
      <c r="FW2" s="12"/>
    </row>
    <row r="3" spans="1:180" ht="25.5" thickBot="1" x14ac:dyDescent="0.4">
      <c r="E3" s="572" t="s">
        <v>493</v>
      </c>
      <c r="F3" s="572"/>
      <c r="G3" s="572"/>
      <c r="H3" s="572"/>
      <c r="I3" s="572"/>
      <c r="J3" s="572"/>
      <c r="K3" s="572"/>
      <c r="L3" s="572"/>
      <c r="M3" s="572"/>
      <c r="N3" s="572"/>
      <c r="O3" s="24"/>
      <c r="AL3" s="22"/>
      <c r="BD3" s="101"/>
      <c r="BH3" s="101"/>
      <c r="BN3" s="101"/>
      <c r="BQ3" s="101"/>
      <c r="BW3" s="101"/>
      <c r="BY3" s="101"/>
      <c r="CB3" s="23"/>
      <c r="CE3" s="14"/>
      <c r="DU3" s="22"/>
      <c r="DX3" s="23"/>
      <c r="DY3" s="24"/>
      <c r="DZ3" s="206"/>
      <c r="EA3" s="206"/>
      <c r="EB3" s="206"/>
      <c r="EC3" s="206"/>
      <c r="ED3" s="206"/>
      <c r="EE3" s="206"/>
      <c r="EF3" s="206"/>
      <c r="EG3" s="206"/>
      <c r="EH3" s="24"/>
      <c r="EI3" s="24"/>
      <c r="EJ3" s="24"/>
      <c r="EK3" s="24"/>
      <c r="EL3" s="24"/>
      <c r="FX3" s="22"/>
    </row>
    <row r="4" spans="1:180" s="30" customFormat="1" ht="24" x14ac:dyDescent="0.4">
      <c r="A4" s="25"/>
      <c r="B4" s="25"/>
      <c r="C4" s="25"/>
      <c r="D4" s="25"/>
      <c r="E4" s="581" t="s">
        <v>33</v>
      </c>
      <c r="F4" s="489"/>
      <c r="G4" s="489"/>
      <c r="H4" s="489"/>
      <c r="I4" s="489"/>
      <c r="J4" s="489"/>
      <c r="K4" s="489"/>
      <c r="L4" s="489"/>
      <c r="M4" s="489"/>
      <c r="N4" s="489"/>
      <c r="O4" s="489"/>
      <c r="P4" s="489"/>
      <c r="Q4" s="489"/>
      <c r="R4" s="489"/>
      <c r="S4" s="489"/>
      <c r="T4" s="489"/>
      <c r="U4" s="489"/>
      <c r="V4" s="489"/>
      <c r="W4" s="489"/>
      <c r="X4" s="489"/>
      <c r="Y4" s="489"/>
      <c r="Z4" s="489"/>
      <c r="AA4" s="489"/>
      <c r="AB4" s="489"/>
      <c r="AC4" s="489"/>
      <c r="AD4" s="489"/>
      <c r="AE4" s="489"/>
      <c r="AF4" s="489"/>
      <c r="AG4" s="489"/>
      <c r="AH4" s="489"/>
      <c r="AI4" s="489"/>
      <c r="AJ4" s="489"/>
      <c r="AK4" s="490"/>
      <c r="AL4" s="488" t="s">
        <v>494</v>
      </c>
      <c r="AM4" s="489"/>
      <c r="AN4" s="489"/>
      <c r="AO4" s="489"/>
      <c r="AP4" s="489"/>
      <c r="AQ4" s="489"/>
      <c r="AR4" s="489"/>
      <c r="AS4" s="489"/>
      <c r="AT4" s="489"/>
      <c r="AU4" s="489"/>
      <c r="AV4" s="489"/>
      <c r="AW4" s="489"/>
      <c r="AX4" s="489"/>
      <c r="AY4" s="489"/>
      <c r="AZ4" s="489"/>
      <c r="BA4" s="489"/>
      <c r="BB4" s="489"/>
      <c r="BC4" s="489"/>
      <c r="BD4" s="489"/>
      <c r="BE4" s="489"/>
      <c r="BF4" s="489"/>
      <c r="BG4" s="489"/>
      <c r="BH4" s="489"/>
      <c r="BI4" s="489"/>
      <c r="BJ4" s="489"/>
      <c r="BK4" s="489"/>
      <c r="BL4" s="489"/>
      <c r="BM4" s="489"/>
      <c r="BN4" s="489"/>
      <c r="BO4" s="489"/>
      <c r="BP4" s="489"/>
      <c r="BQ4" s="489"/>
      <c r="BR4" s="489"/>
      <c r="BS4" s="489"/>
      <c r="BT4" s="489"/>
      <c r="BU4" s="489"/>
      <c r="BV4" s="489"/>
      <c r="BW4" s="489"/>
      <c r="BX4" s="489"/>
      <c r="BY4" s="489"/>
      <c r="BZ4" s="489"/>
      <c r="CA4" s="489"/>
      <c r="CB4" s="490"/>
      <c r="CC4" s="503" t="s">
        <v>495</v>
      </c>
      <c r="CD4" s="504"/>
      <c r="CE4" s="504"/>
      <c r="CF4" s="504"/>
      <c r="CG4" s="504"/>
      <c r="CH4" s="504"/>
      <c r="CI4" s="504"/>
      <c r="CJ4" s="504"/>
      <c r="CK4" s="504"/>
      <c r="CL4" s="504"/>
      <c r="CM4" s="504"/>
      <c r="CN4" s="504"/>
      <c r="CO4" s="504"/>
      <c r="CP4" s="504"/>
      <c r="CQ4" s="504"/>
      <c r="CR4" s="504"/>
      <c r="CS4" s="504"/>
      <c r="CT4" s="504"/>
      <c r="CU4" s="504"/>
      <c r="CV4" s="504"/>
      <c r="CW4" s="504"/>
      <c r="CX4" s="504"/>
      <c r="CY4" s="504"/>
      <c r="CZ4" s="504"/>
      <c r="DA4" s="504"/>
      <c r="DB4" s="504"/>
      <c r="DC4" s="504"/>
      <c r="DD4" s="504"/>
      <c r="DE4" s="504"/>
      <c r="DF4" s="504"/>
      <c r="DG4" s="504"/>
      <c r="DH4" s="504"/>
      <c r="DI4" s="504"/>
      <c r="DJ4" s="504"/>
      <c r="DK4" s="504"/>
      <c r="DL4" s="504"/>
      <c r="DM4" s="504"/>
      <c r="DN4" s="504"/>
      <c r="DO4" s="504"/>
      <c r="DP4" s="504"/>
      <c r="DQ4" s="504"/>
      <c r="DR4" s="504"/>
      <c r="DS4" s="504"/>
      <c r="DT4" s="505"/>
      <c r="DU4" s="26"/>
      <c r="DV4" s="27"/>
      <c r="DW4" s="28"/>
      <c r="DX4" s="106"/>
      <c r="DY4" s="493" t="s">
        <v>496</v>
      </c>
      <c r="DZ4" s="494"/>
      <c r="EA4" s="494"/>
      <c r="EB4" s="494"/>
      <c r="EC4" s="494"/>
      <c r="ED4" s="494"/>
      <c r="EE4" s="494"/>
      <c r="EF4" s="494"/>
      <c r="EG4" s="494"/>
      <c r="EH4" s="495"/>
      <c r="EI4" s="495"/>
      <c r="EJ4" s="495"/>
      <c r="EK4" s="495"/>
      <c r="EL4" s="495"/>
      <c r="EM4" s="495"/>
      <c r="EN4" s="495"/>
      <c r="EO4" s="495"/>
      <c r="EP4" s="495"/>
      <c r="EQ4" s="495"/>
      <c r="ER4" s="495"/>
      <c r="ES4" s="495"/>
      <c r="ET4" s="495"/>
      <c r="EU4" s="495"/>
      <c r="EV4" s="495"/>
      <c r="EW4" s="495"/>
      <c r="EX4" s="495"/>
      <c r="EY4" s="495"/>
      <c r="EZ4" s="495"/>
      <c r="FA4" s="495"/>
      <c r="FB4" s="495"/>
      <c r="FC4" s="495"/>
      <c r="FD4" s="495"/>
      <c r="FE4" s="495"/>
      <c r="FF4" s="495"/>
      <c r="FG4" s="495"/>
      <c r="FH4" s="495"/>
      <c r="FI4" s="495"/>
      <c r="FJ4" s="495"/>
      <c r="FK4" s="495"/>
      <c r="FL4" s="495"/>
      <c r="FM4" s="495"/>
      <c r="FN4" s="495"/>
      <c r="FO4" s="495"/>
      <c r="FP4" s="495"/>
      <c r="FQ4" s="495"/>
      <c r="FR4" s="495"/>
      <c r="FS4" s="495"/>
      <c r="FT4" s="495"/>
      <c r="FU4" s="495"/>
      <c r="FV4" s="495"/>
      <c r="FW4" s="496"/>
      <c r="FX4" s="29"/>
    </row>
    <row r="5" spans="1:180" ht="24" customHeight="1" x14ac:dyDescent="0.4">
      <c r="A5" s="31"/>
      <c r="B5" s="32"/>
      <c r="C5" s="32"/>
      <c r="D5" s="33"/>
      <c r="E5" s="510" t="s">
        <v>497</v>
      </c>
      <c r="F5" s="511"/>
      <c r="G5" s="511"/>
      <c r="H5" s="511"/>
      <c r="I5" s="511"/>
      <c r="J5" s="512"/>
      <c r="K5" s="510" t="s">
        <v>498</v>
      </c>
      <c r="L5" s="511"/>
      <c r="M5" s="511"/>
      <c r="N5" s="511"/>
      <c r="O5" s="511"/>
      <c r="P5" s="512"/>
      <c r="Q5" s="584" t="s">
        <v>499</v>
      </c>
      <c r="R5" s="555" t="s">
        <v>500</v>
      </c>
      <c r="S5" s="555"/>
      <c r="T5" s="555"/>
      <c r="U5" s="562" t="s">
        <v>501</v>
      </c>
      <c r="V5" s="555"/>
      <c r="W5" s="555"/>
      <c r="X5" s="562" t="s">
        <v>502</v>
      </c>
      <c r="Y5" s="555"/>
      <c r="Z5" s="555"/>
      <c r="AA5" s="555"/>
      <c r="AB5" s="555"/>
      <c r="AC5" s="582" t="s">
        <v>503</v>
      </c>
      <c r="AD5" s="510" t="s">
        <v>504</v>
      </c>
      <c r="AE5" s="511"/>
      <c r="AF5" s="511"/>
      <c r="AG5" s="511"/>
      <c r="AH5" s="562" t="s">
        <v>505</v>
      </c>
      <c r="AI5" s="555"/>
      <c r="AJ5" s="562" t="s">
        <v>506</v>
      </c>
      <c r="AK5" s="560"/>
      <c r="AL5" s="555" t="s">
        <v>507</v>
      </c>
      <c r="AM5" s="555"/>
      <c r="AN5" s="555"/>
      <c r="AO5" s="510" t="s">
        <v>508</v>
      </c>
      <c r="AP5" s="511"/>
      <c r="AQ5" s="511"/>
      <c r="AR5" s="511"/>
      <c r="AS5" s="511"/>
      <c r="AT5" s="511"/>
      <c r="AU5" s="512"/>
      <c r="AV5" s="575" t="s">
        <v>509</v>
      </c>
      <c r="AW5" s="576"/>
      <c r="AX5" s="577"/>
      <c r="AY5" s="573" t="s">
        <v>510</v>
      </c>
      <c r="AZ5" s="573"/>
      <c r="BA5" s="573"/>
      <c r="BB5" s="573"/>
      <c r="BC5" s="523" t="s">
        <v>511</v>
      </c>
      <c r="BD5" s="551" t="s">
        <v>512</v>
      </c>
      <c r="BE5" s="586"/>
      <c r="BF5" s="586"/>
      <c r="BG5" s="552"/>
      <c r="BH5" s="562" t="s">
        <v>513</v>
      </c>
      <c r="BI5" s="555"/>
      <c r="BJ5" s="560"/>
      <c r="BK5" s="562" t="s">
        <v>514</v>
      </c>
      <c r="BL5" s="555"/>
      <c r="BM5" s="560"/>
      <c r="BN5" s="562" t="s">
        <v>515</v>
      </c>
      <c r="BO5" s="555"/>
      <c r="BP5" s="560"/>
      <c r="BQ5" s="555" t="s">
        <v>516</v>
      </c>
      <c r="BR5" s="555"/>
      <c r="BS5" s="560"/>
      <c r="BT5" s="555" t="s">
        <v>517</v>
      </c>
      <c r="BU5" s="555"/>
      <c r="BV5" s="560"/>
      <c r="BW5" s="551" t="s">
        <v>518</v>
      </c>
      <c r="BX5" s="552"/>
      <c r="BY5" s="555" t="s">
        <v>519</v>
      </c>
      <c r="BZ5" s="555"/>
      <c r="CA5" s="555"/>
      <c r="CB5" s="556"/>
      <c r="CC5" s="521" t="s">
        <v>520</v>
      </c>
      <c r="CD5" s="483"/>
      <c r="CE5" s="483"/>
      <c r="CF5" s="483"/>
      <c r="CG5" s="483"/>
      <c r="CH5" s="483"/>
      <c r="CI5" s="483"/>
      <c r="CJ5" s="483"/>
      <c r="CK5" s="483"/>
      <c r="CL5" s="483"/>
      <c r="CM5" s="483"/>
      <c r="CN5" s="483"/>
      <c r="CO5" s="483"/>
      <c r="CP5" s="483"/>
      <c r="CQ5" s="483"/>
      <c r="CR5" s="483"/>
      <c r="CS5" s="483"/>
      <c r="CT5" s="483"/>
      <c r="CU5" s="522"/>
      <c r="CV5" s="565" t="s">
        <v>521</v>
      </c>
      <c r="CW5" s="566"/>
      <c r="CX5" s="566"/>
      <c r="CY5" s="566"/>
      <c r="CZ5" s="566"/>
      <c r="DA5" s="567"/>
      <c r="DB5" s="516" t="s">
        <v>522</v>
      </c>
      <c r="DC5" s="517"/>
      <c r="DD5" s="517"/>
      <c r="DE5" s="517"/>
      <c r="DF5" s="517"/>
      <c r="DG5" s="517"/>
      <c r="DH5" s="517"/>
      <c r="DI5" s="517"/>
      <c r="DJ5" s="517"/>
      <c r="DK5" s="517"/>
      <c r="DL5" s="517"/>
      <c r="DM5" s="517"/>
      <c r="DN5" s="518"/>
      <c r="DO5" s="516" t="s">
        <v>523</v>
      </c>
      <c r="DP5" s="517"/>
      <c r="DQ5" s="518"/>
      <c r="DR5" s="559" t="s">
        <v>524</v>
      </c>
      <c r="DS5" s="501"/>
      <c r="DT5" s="502"/>
      <c r="DU5" s="34"/>
      <c r="DV5" s="35"/>
      <c r="DW5" s="36"/>
      <c r="DX5" s="107"/>
      <c r="DY5" s="482" t="s">
        <v>525</v>
      </c>
      <c r="DZ5" s="483"/>
      <c r="EA5" s="483"/>
      <c r="EB5" s="483"/>
      <c r="EC5" s="483"/>
      <c r="ED5" s="483"/>
      <c r="EE5" s="483"/>
      <c r="EF5" s="483"/>
      <c r="EG5" s="483"/>
      <c r="EH5" s="483"/>
      <c r="EI5" s="483"/>
      <c r="EJ5" s="483"/>
      <c r="EK5" s="483"/>
      <c r="EL5" s="483"/>
      <c r="EM5" s="483"/>
      <c r="EN5" s="483"/>
      <c r="EO5" s="483"/>
      <c r="EP5" s="483"/>
      <c r="EQ5" s="483"/>
      <c r="ER5" s="483"/>
      <c r="ES5" s="483"/>
      <c r="ET5" s="483"/>
      <c r="EU5" s="483"/>
      <c r="EV5" s="483"/>
      <c r="EW5" s="483"/>
      <c r="EX5" s="483"/>
      <c r="EY5" s="483"/>
      <c r="EZ5" s="483"/>
      <c r="FA5" s="483"/>
      <c r="FB5" s="483"/>
      <c r="FC5" s="483"/>
      <c r="FD5" s="483"/>
      <c r="FE5" s="483"/>
      <c r="FF5" s="483"/>
      <c r="FG5" s="483"/>
      <c r="FH5" s="483"/>
      <c r="FI5" s="483"/>
      <c r="FJ5" s="483"/>
      <c r="FK5" s="483"/>
      <c r="FL5" s="484"/>
      <c r="FM5" s="564" t="s">
        <v>526</v>
      </c>
      <c r="FN5" s="484"/>
      <c r="FO5" s="497" t="s">
        <v>527</v>
      </c>
      <c r="FP5" s="498"/>
      <c r="FQ5" s="498"/>
      <c r="FR5" s="498"/>
      <c r="FS5" s="498"/>
      <c r="FT5" s="498"/>
      <c r="FU5" s="498"/>
      <c r="FV5" s="498"/>
      <c r="FW5" s="499"/>
      <c r="FX5" s="122"/>
    </row>
    <row r="6" spans="1:180" ht="24" customHeight="1" x14ac:dyDescent="0.4">
      <c r="A6" s="31"/>
      <c r="B6" s="32"/>
      <c r="C6" s="32"/>
      <c r="D6" s="33"/>
      <c r="E6" s="513"/>
      <c r="F6" s="514"/>
      <c r="G6" s="514"/>
      <c r="H6" s="514"/>
      <c r="I6" s="514"/>
      <c r="J6" s="515"/>
      <c r="K6" s="513"/>
      <c r="L6" s="514"/>
      <c r="M6" s="514"/>
      <c r="N6" s="514"/>
      <c r="O6" s="514"/>
      <c r="P6" s="515"/>
      <c r="Q6" s="585"/>
      <c r="R6" s="557"/>
      <c r="S6" s="557"/>
      <c r="T6" s="557"/>
      <c r="U6" s="563"/>
      <c r="V6" s="557"/>
      <c r="W6" s="557"/>
      <c r="X6" s="563"/>
      <c r="Y6" s="557"/>
      <c r="Z6" s="557"/>
      <c r="AA6" s="557"/>
      <c r="AB6" s="557"/>
      <c r="AC6" s="583"/>
      <c r="AD6" s="513"/>
      <c r="AE6" s="514"/>
      <c r="AF6" s="514"/>
      <c r="AG6" s="514"/>
      <c r="AH6" s="563"/>
      <c r="AI6" s="557"/>
      <c r="AJ6" s="563"/>
      <c r="AK6" s="561"/>
      <c r="AL6" s="557"/>
      <c r="AM6" s="557"/>
      <c r="AN6" s="557"/>
      <c r="AO6" s="513"/>
      <c r="AP6" s="514"/>
      <c r="AQ6" s="514"/>
      <c r="AR6" s="514"/>
      <c r="AS6" s="514"/>
      <c r="AT6" s="514"/>
      <c r="AU6" s="515"/>
      <c r="AV6" s="578"/>
      <c r="AW6" s="579"/>
      <c r="AX6" s="580"/>
      <c r="AY6" s="574"/>
      <c r="AZ6" s="574"/>
      <c r="BA6" s="574"/>
      <c r="BB6" s="574"/>
      <c r="BC6" s="524"/>
      <c r="BD6" s="553"/>
      <c r="BE6" s="587"/>
      <c r="BF6" s="587"/>
      <c r="BG6" s="554"/>
      <c r="BH6" s="563"/>
      <c r="BI6" s="557"/>
      <c r="BJ6" s="561"/>
      <c r="BK6" s="563"/>
      <c r="BL6" s="557"/>
      <c r="BM6" s="561"/>
      <c r="BN6" s="563"/>
      <c r="BO6" s="557"/>
      <c r="BP6" s="561"/>
      <c r="BQ6" s="557"/>
      <c r="BR6" s="557"/>
      <c r="BS6" s="561"/>
      <c r="BT6" s="557"/>
      <c r="BU6" s="557"/>
      <c r="BV6" s="561"/>
      <c r="BW6" s="553"/>
      <c r="BX6" s="554"/>
      <c r="BY6" s="557"/>
      <c r="BZ6" s="557"/>
      <c r="CA6" s="557"/>
      <c r="CB6" s="558"/>
      <c r="CC6" s="184" t="s">
        <v>528</v>
      </c>
      <c r="CD6" s="145" t="s">
        <v>529</v>
      </c>
      <c r="CE6" s="145" t="s">
        <v>530</v>
      </c>
      <c r="CF6" s="491" t="s">
        <v>531</v>
      </c>
      <c r="CG6" s="492"/>
      <c r="CH6" s="492"/>
      <c r="CI6" s="491" t="s">
        <v>532</v>
      </c>
      <c r="CJ6" s="492"/>
      <c r="CK6" s="492"/>
      <c r="CL6" s="506"/>
      <c r="CM6" s="491" t="s">
        <v>533</v>
      </c>
      <c r="CN6" s="492"/>
      <c r="CO6" s="492"/>
      <c r="CP6" s="146" t="s">
        <v>534</v>
      </c>
      <c r="CQ6" s="507" t="s">
        <v>535</v>
      </c>
      <c r="CR6" s="508"/>
      <c r="CS6" s="508"/>
      <c r="CT6" s="509"/>
      <c r="CU6" s="183" t="s">
        <v>536</v>
      </c>
      <c r="CV6" s="568"/>
      <c r="CW6" s="569"/>
      <c r="CX6" s="569"/>
      <c r="CY6" s="569"/>
      <c r="CZ6" s="569"/>
      <c r="DA6" s="570"/>
      <c r="DB6" s="519"/>
      <c r="DC6" s="492"/>
      <c r="DD6" s="492"/>
      <c r="DE6" s="492"/>
      <c r="DF6" s="492"/>
      <c r="DG6" s="492"/>
      <c r="DH6" s="492"/>
      <c r="DI6" s="492"/>
      <c r="DJ6" s="492"/>
      <c r="DK6" s="492"/>
      <c r="DL6" s="492"/>
      <c r="DM6" s="492"/>
      <c r="DN6" s="520"/>
      <c r="DO6" s="519"/>
      <c r="DP6" s="492"/>
      <c r="DQ6" s="520"/>
      <c r="DR6" s="559"/>
      <c r="DS6" s="501"/>
      <c r="DT6" s="502"/>
      <c r="DU6" s="34"/>
      <c r="DV6" s="35"/>
      <c r="DW6" s="36"/>
      <c r="DX6" s="107"/>
      <c r="DY6" s="542" t="s">
        <v>537</v>
      </c>
      <c r="DZ6" s="542"/>
      <c r="EA6" s="542"/>
      <c r="EB6" s="542"/>
      <c r="EC6" s="542"/>
      <c r="ED6" s="542"/>
      <c r="EE6" s="542"/>
      <c r="EF6" s="542"/>
      <c r="EG6" s="542"/>
      <c r="EH6" s="542"/>
      <c r="EI6" s="542"/>
      <c r="EJ6" s="542"/>
      <c r="EK6" s="542"/>
      <c r="EL6" s="542"/>
      <c r="EM6" s="588" t="s">
        <v>538</v>
      </c>
      <c r="EN6" s="589"/>
      <c r="EO6" s="528" t="s">
        <v>539</v>
      </c>
      <c r="EP6" s="529"/>
      <c r="EQ6" s="547" t="s">
        <v>689</v>
      </c>
      <c r="ER6" s="548"/>
      <c r="ES6" s="541" t="s">
        <v>540</v>
      </c>
      <c r="ET6" s="542"/>
      <c r="EU6" s="542"/>
      <c r="EV6" s="542"/>
      <c r="EW6" s="542"/>
      <c r="EX6" s="542"/>
      <c r="EY6" s="542"/>
      <c r="EZ6" s="543"/>
      <c r="FA6" s="534" t="s">
        <v>541</v>
      </c>
      <c r="FB6" s="534"/>
      <c r="FC6" s="534"/>
      <c r="FD6" s="534"/>
      <c r="FE6" s="536" t="s">
        <v>542</v>
      </c>
      <c r="FF6" s="517"/>
      <c r="FG6" s="537"/>
      <c r="FH6" s="598" t="s">
        <v>543</v>
      </c>
      <c r="FI6" s="599"/>
      <c r="FJ6" s="485" t="s">
        <v>701</v>
      </c>
      <c r="FK6" s="486"/>
      <c r="FL6" s="487"/>
      <c r="FM6" s="592" t="s">
        <v>544</v>
      </c>
      <c r="FN6" s="593"/>
      <c r="FO6" s="500" t="s">
        <v>545</v>
      </c>
      <c r="FP6" s="501"/>
      <c r="FQ6" s="501"/>
      <c r="FR6" s="501"/>
      <c r="FS6" s="501"/>
      <c r="FT6" s="501"/>
      <c r="FU6" s="501"/>
      <c r="FV6" s="501"/>
      <c r="FW6" s="502"/>
      <c r="FX6" s="123"/>
    </row>
    <row r="7" spans="1:180" ht="24" customHeight="1" x14ac:dyDescent="0.4">
      <c r="A7" s="31"/>
      <c r="B7" s="32"/>
      <c r="C7" s="32"/>
      <c r="D7" s="33"/>
      <c r="E7" s="37">
        <v>20</v>
      </c>
      <c r="F7" s="38">
        <v>10</v>
      </c>
      <c r="G7" s="39">
        <v>6</v>
      </c>
      <c r="H7" s="40">
        <v>3</v>
      </c>
      <c r="I7" s="39">
        <v>1</v>
      </c>
      <c r="J7" s="38">
        <v>-2</v>
      </c>
      <c r="K7" s="42">
        <v>20</v>
      </c>
      <c r="L7" s="39">
        <v>10</v>
      </c>
      <c r="M7" s="39">
        <v>6</v>
      </c>
      <c r="N7" s="40">
        <v>3</v>
      </c>
      <c r="O7" s="40">
        <v>1</v>
      </c>
      <c r="P7" s="41">
        <v>-2</v>
      </c>
      <c r="Q7" s="180">
        <v>30</v>
      </c>
      <c r="R7" s="43">
        <v>8</v>
      </c>
      <c r="S7" s="39">
        <v>7</v>
      </c>
      <c r="T7" s="39">
        <v>5</v>
      </c>
      <c r="U7" s="37">
        <v>15</v>
      </c>
      <c r="V7" s="39">
        <v>5</v>
      </c>
      <c r="W7" s="40">
        <v>5</v>
      </c>
      <c r="X7" s="37">
        <v>10</v>
      </c>
      <c r="Y7" s="38">
        <v>5</v>
      </c>
      <c r="Z7" s="40">
        <v>20</v>
      </c>
      <c r="AA7" s="39">
        <v>10</v>
      </c>
      <c r="AB7" s="38">
        <v>5</v>
      </c>
      <c r="AC7" s="37">
        <v>15</v>
      </c>
      <c r="AD7" s="37">
        <v>10</v>
      </c>
      <c r="AE7" s="40">
        <v>5</v>
      </c>
      <c r="AF7" s="39">
        <v>10</v>
      </c>
      <c r="AG7" s="40">
        <v>5</v>
      </c>
      <c r="AH7" s="37">
        <v>5</v>
      </c>
      <c r="AI7" s="38">
        <v>10</v>
      </c>
      <c r="AJ7" s="37">
        <v>5</v>
      </c>
      <c r="AK7" s="118">
        <v>10</v>
      </c>
      <c r="AL7" s="43">
        <v>30</v>
      </c>
      <c r="AM7" s="208">
        <v>20</v>
      </c>
      <c r="AN7" s="209">
        <v>15</v>
      </c>
      <c r="AO7" s="42">
        <v>40</v>
      </c>
      <c r="AP7" s="39">
        <v>35</v>
      </c>
      <c r="AQ7" s="39">
        <v>20</v>
      </c>
      <c r="AR7" s="38">
        <v>15</v>
      </c>
      <c r="AS7" s="39">
        <v>15</v>
      </c>
      <c r="AT7" s="210">
        <v>-10</v>
      </c>
      <c r="AU7" s="211">
        <v>-5</v>
      </c>
      <c r="AV7" s="42">
        <v>10</v>
      </c>
      <c r="AW7" s="39">
        <v>7</v>
      </c>
      <c r="AX7" s="41">
        <v>3</v>
      </c>
      <c r="AY7" s="38">
        <v>12</v>
      </c>
      <c r="AZ7" s="39">
        <v>9</v>
      </c>
      <c r="BA7" s="39">
        <v>5</v>
      </c>
      <c r="BB7" s="40">
        <v>-2</v>
      </c>
      <c r="BC7" s="37">
        <v>20</v>
      </c>
      <c r="BD7" s="42">
        <v>10</v>
      </c>
      <c r="BE7" s="39">
        <v>7</v>
      </c>
      <c r="BF7" s="39">
        <v>3</v>
      </c>
      <c r="BG7" s="40">
        <v>-2</v>
      </c>
      <c r="BH7" s="42">
        <v>10</v>
      </c>
      <c r="BI7" s="39">
        <v>7</v>
      </c>
      <c r="BJ7" s="40">
        <v>3</v>
      </c>
      <c r="BK7" s="37">
        <v>22</v>
      </c>
      <c r="BL7" s="39">
        <v>16</v>
      </c>
      <c r="BM7" s="38">
        <v>8</v>
      </c>
      <c r="BN7" s="42">
        <v>10</v>
      </c>
      <c r="BO7" s="39">
        <v>7</v>
      </c>
      <c r="BP7" s="41">
        <v>3</v>
      </c>
      <c r="BQ7" s="43">
        <v>10</v>
      </c>
      <c r="BR7" s="39">
        <v>7</v>
      </c>
      <c r="BS7" s="118">
        <v>3</v>
      </c>
      <c r="BT7" s="43">
        <v>20</v>
      </c>
      <c r="BU7" s="39">
        <v>15</v>
      </c>
      <c r="BV7" s="38">
        <v>-2</v>
      </c>
      <c r="BW7" s="42">
        <v>40</v>
      </c>
      <c r="BX7" s="41">
        <v>35</v>
      </c>
      <c r="BY7" s="43">
        <v>10</v>
      </c>
      <c r="BZ7" s="43">
        <v>5</v>
      </c>
      <c r="CA7" s="39">
        <v>10</v>
      </c>
      <c r="CB7" s="97">
        <v>5</v>
      </c>
      <c r="CC7" s="46">
        <v>5</v>
      </c>
      <c r="CD7" s="47">
        <v>5</v>
      </c>
      <c r="CE7" s="47">
        <v>-5</v>
      </c>
      <c r="CF7" s="45">
        <v>1</v>
      </c>
      <c r="CG7" s="44">
        <v>3</v>
      </c>
      <c r="CH7" s="143">
        <v>3</v>
      </c>
      <c r="CI7" s="45">
        <v>3</v>
      </c>
      <c r="CJ7" s="45">
        <v>2</v>
      </c>
      <c r="CK7" s="44">
        <v>2</v>
      </c>
      <c r="CL7" s="143">
        <v>1</v>
      </c>
      <c r="CM7" s="45">
        <v>5</v>
      </c>
      <c r="CN7" s="44">
        <v>10</v>
      </c>
      <c r="CO7" s="212">
        <v>5</v>
      </c>
      <c r="CP7" s="147">
        <v>5</v>
      </c>
      <c r="CQ7" s="147">
        <v>1</v>
      </c>
      <c r="CR7" s="45">
        <v>3</v>
      </c>
      <c r="CS7" s="44">
        <v>2</v>
      </c>
      <c r="CT7" s="143">
        <v>2</v>
      </c>
      <c r="CU7" s="43">
        <v>40</v>
      </c>
      <c r="CV7" s="48">
        <v>40</v>
      </c>
      <c r="CW7" s="39">
        <v>20</v>
      </c>
      <c r="CX7" s="39">
        <v>-30</v>
      </c>
      <c r="CY7" s="39">
        <v>-15</v>
      </c>
      <c r="CZ7" s="44">
        <v>-15</v>
      </c>
      <c r="DA7" s="149">
        <v>-35</v>
      </c>
      <c r="DB7" s="49">
        <v>90</v>
      </c>
      <c r="DC7" s="45">
        <v>40</v>
      </c>
      <c r="DD7" s="45">
        <v>10</v>
      </c>
      <c r="DE7" s="45">
        <v>10</v>
      </c>
      <c r="DF7" s="114">
        <v>30</v>
      </c>
      <c r="DG7" s="114">
        <v>20</v>
      </c>
      <c r="DH7" s="114">
        <v>15</v>
      </c>
      <c r="DI7" s="114">
        <v>5</v>
      </c>
      <c r="DJ7" s="114">
        <v>5</v>
      </c>
      <c r="DK7" s="45">
        <v>5</v>
      </c>
      <c r="DL7" s="44">
        <v>3</v>
      </c>
      <c r="DM7" s="45">
        <v>2</v>
      </c>
      <c r="DN7" s="188">
        <v>-15</v>
      </c>
      <c r="DO7" s="38">
        <v>5</v>
      </c>
      <c r="DP7" s="39">
        <v>5</v>
      </c>
      <c r="DQ7" s="40">
        <v>10</v>
      </c>
      <c r="DR7" s="213">
        <v>24</v>
      </c>
      <c r="DS7" s="214">
        <v>16</v>
      </c>
      <c r="DT7" s="215">
        <v>10</v>
      </c>
      <c r="DU7" s="34"/>
      <c r="DV7" s="35"/>
      <c r="DW7" s="36"/>
      <c r="DX7" s="107"/>
      <c r="DY7" s="594" t="s">
        <v>546</v>
      </c>
      <c r="DZ7" s="595"/>
      <c r="EA7" s="595"/>
      <c r="EB7" s="595"/>
      <c r="EC7" s="595"/>
      <c r="ED7" s="595"/>
      <c r="EE7" s="595"/>
      <c r="EF7" s="595"/>
      <c r="EG7" s="595"/>
      <c r="EH7" s="595"/>
      <c r="EI7" s="595"/>
      <c r="EJ7" s="595"/>
      <c r="EK7" s="595"/>
      <c r="EL7" s="595"/>
      <c r="EM7" s="590"/>
      <c r="EN7" s="591"/>
      <c r="EO7" s="532" t="s">
        <v>547</v>
      </c>
      <c r="EP7" s="532" t="s">
        <v>308</v>
      </c>
      <c r="EQ7" s="549" t="s">
        <v>690</v>
      </c>
      <c r="ER7" s="549" t="s">
        <v>691</v>
      </c>
      <c r="ES7" s="539" t="s">
        <v>548</v>
      </c>
      <c r="ET7" s="532" t="s">
        <v>549</v>
      </c>
      <c r="EU7" s="530" t="s">
        <v>550</v>
      </c>
      <c r="EV7" s="544" t="s">
        <v>551</v>
      </c>
      <c r="EW7" s="545"/>
      <c r="EX7" s="545"/>
      <c r="EY7" s="546"/>
      <c r="EZ7" s="197" t="s">
        <v>552</v>
      </c>
      <c r="FA7" s="532" t="s">
        <v>693</v>
      </c>
      <c r="FB7" s="532" t="s">
        <v>553</v>
      </c>
      <c r="FC7" s="539" t="s">
        <v>554</v>
      </c>
      <c r="FD7" s="596" t="s">
        <v>694</v>
      </c>
      <c r="FE7" s="538" t="s">
        <v>546</v>
      </c>
      <c r="FF7" s="534"/>
      <c r="FG7" s="535"/>
      <c r="FH7" s="222" t="s">
        <v>8</v>
      </c>
      <c r="FI7" s="223" t="s">
        <v>11</v>
      </c>
      <c r="FJ7" s="226" t="s">
        <v>3</v>
      </c>
      <c r="FK7" s="222" t="s">
        <v>8</v>
      </c>
      <c r="FL7" s="222" t="s">
        <v>11</v>
      </c>
      <c r="FM7" s="534" t="s">
        <v>555</v>
      </c>
      <c r="FN7" s="535"/>
      <c r="FO7" s="525" t="s">
        <v>3</v>
      </c>
      <c r="FP7" s="526"/>
      <c r="FQ7" s="526"/>
      <c r="FR7" s="527"/>
      <c r="FS7" s="525" t="s">
        <v>5</v>
      </c>
      <c r="FT7" s="526"/>
      <c r="FU7" s="526"/>
      <c r="FV7" s="527"/>
      <c r="FW7" s="160" t="s">
        <v>8</v>
      </c>
      <c r="FX7" s="123"/>
    </row>
    <row r="8" spans="1:180" s="74" customFormat="1" ht="243.75" x14ac:dyDescent="0.4">
      <c r="A8" s="50" t="s">
        <v>556</v>
      </c>
      <c r="B8" s="51" t="s">
        <v>557</v>
      </c>
      <c r="C8" s="51" t="s">
        <v>558</v>
      </c>
      <c r="D8" s="51" t="s">
        <v>559</v>
      </c>
      <c r="E8" s="52" t="s">
        <v>560</v>
      </c>
      <c r="F8" s="53" t="s">
        <v>561</v>
      </c>
      <c r="G8" s="54" t="s">
        <v>562</v>
      </c>
      <c r="H8" s="54" t="s">
        <v>11</v>
      </c>
      <c r="I8" s="54" t="s">
        <v>563</v>
      </c>
      <c r="J8" s="59" t="s">
        <v>564</v>
      </c>
      <c r="K8" s="52" t="s">
        <v>560</v>
      </c>
      <c r="L8" s="53" t="s">
        <v>561</v>
      </c>
      <c r="M8" s="54" t="s">
        <v>562</v>
      </c>
      <c r="N8" s="54" t="s">
        <v>11</v>
      </c>
      <c r="O8" s="53" t="s">
        <v>13</v>
      </c>
      <c r="P8" s="55" t="s">
        <v>564</v>
      </c>
      <c r="Q8" s="181" t="s">
        <v>3</v>
      </c>
      <c r="R8" s="59" t="s">
        <v>560</v>
      </c>
      <c r="S8" s="53" t="s">
        <v>561</v>
      </c>
      <c r="T8" s="54" t="s">
        <v>562</v>
      </c>
      <c r="U8" s="56" t="s">
        <v>3</v>
      </c>
      <c r="V8" s="53" t="s">
        <v>561</v>
      </c>
      <c r="W8" s="53" t="s">
        <v>8</v>
      </c>
      <c r="X8" s="56" t="s">
        <v>3</v>
      </c>
      <c r="Y8" s="59" t="s">
        <v>5</v>
      </c>
      <c r="Z8" s="57" t="s">
        <v>562</v>
      </c>
      <c r="AA8" s="58" t="s">
        <v>11</v>
      </c>
      <c r="AB8" s="58" t="s">
        <v>13</v>
      </c>
      <c r="AC8" s="56" t="s">
        <v>560</v>
      </c>
      <c r="AD8" s="52" t="s">
        <v>560</v>
      </c>
      <c r="AE8" s="57" t="s">
        <v>561</v>
      </c>
      <c r="AF8" s="57" t="s">
        <v>562</v>
      </c>
      <c r="AG8" s="57" t="s">
        <v>565</v>
      </c>
      <c r="AH8" s="98" t="s">
        <v>3</v>
      </c>
      <c r="AI8" s="119" t="s">
        <v>5</v>
      </c>
      <c r="AJ8" s="98" t="s">
        <v>3</v>
      </c>
      <c r="AK8" s="120" t="s">
        <v>5</v>
      </c>
      <c r="AL8" s="117" t="s">
        <v>560</v>
      </c>
      <c r="AM8" s="54" t="s">
        <v>561</v>
      </c>
      <c r="AN8" s="59" t="s">
        <v>562</v>
      </c>
      <c r="AO8" s="52" t="s">
        <v>566</v>
      </c>
      <c r="AP8" s="54" t="s">
        <v>567</v>
      </c>
      <c r="AQ8" s="54" t="s">
        <v>568</v>
      </c>
      <c r="AR8" s="59" t="s">
        <v>569</v>
      </c>
      <c r="AS8" s="54" t="s">
        <v>561</v>
      </c>
      <c r="AT8" s="54" t="s">
        <v>562</v>
      </c>
      <c r="AU8" s="55" t="s">
        <v>11</v>
      </c>
      <c r="AV8" s="52" t="s">
        <v>560</v>
      </c>
      <c r="AW8" s="54" t="s">
        <v>561</v>
      </c>
      <c r="AX8" s="55" t="s">
        <v>562</v>
      </c>
      <c r="AY8" s="59" t="s">
        <v>565</v>
      </c>
      <c r="AZ8" s="54" t="s">
        <v>13</v>
      </c>
      <c r="BA8" s="54" t="s">
        <v>570</v>
      </c>
      <c r="BB8" s="53" t="s">
        <v>571</v>
      </c>
      <c r="BC8" s="56" t="s">
        <v>560</v>
      </c>
      <c r="BD8" s="52" t="s">
        <v>560</v>
      </c>
      <c r="BE8" s="54" t="s">
        <v>5</v>
      </c>
      <c r="BF8" s="54" t="s">
        <v>562</v>
      </c>
      <c r="BG8" s="53" t="s">
        <v>565</v>
      </c>
      <c r="BH8" s="52" t="s">
        <v>560</v>
      </c>
      <c r="BI8" s="54" t="s">
        <v>561</v>
      </c>
      <c r="BJ8" s="53" t="s">
        <v>562</v>
      </c>
      <c r="BK8" s="52" t="s">
        <v>560</v>
      </c>
      <c r="BL8" s="54" t="s">
        <v>561</v>
      </c>
      <c r="BM8" s="53" t="s">
        <v>562</v>
      </c>
      <c r="BN8" s="52" t="s">
        <v>560</v>
      </c>
      <c r="BO8" s="54" t="s">
        <v>561</v>
      </c>
      <c r="BP8" s="55" t="s">
        <v>562</v>
      </c>
      <c r="BQ8" s="52" t="s">
        <v>560</v>
      </c>
      <c r="BR8" s="54" t="s">
        <v>561</v>
      </c>
      <c r="BS8" s="55" t="s">
        <v>562</v>
      </c>
      <c r="BT8" s="59" t="s">
        <v>560</v>
      </c>
      <c r="BU8" s="54" t="s">
        <v>561</v>
      </c>
      <c r="BV8" s="53" t="s">
        <v>562</v>
      </c>
      <c r="BW8" s="52" t="s">
        <v>560</v>
      </c>
      <c r="BX8" s="55" t="s">
        <v>561</v>
      </c>
      <c r="BY8" s="52" t="s">
        <v>560</v>
      </c>
      <c r="BZ8" s="54" t="s">
        <v>561</v>
      </c>
      <c r="CA8" s="54" t="s">
        <v>562</v>
      </c>
      <c r="CB8" s="60" t="s">
        <v>565</v>
      </c>
      <c r="CC8" s="61" t="s">
        <v>560</v>
      </c>
      <c r="CD8" s="64" t="s">
        <v>561</v>
      </c>
      <c r="CE8" s="64" t="s">
        <v>562</v>
      </c>
      <c r="CF8" s="62" t="s">
        <v>11</v>
      </c>
      <c r="CG8" s="63" t="s">
        <v>13</v>
      </c>
      <c r="CH8" s="144" t="s">
        <v>564</v>
      </c>
      <c r="CI8" s="65" t="s">
        <v>572</v>
      </c>
      <c r="CJ8" s="62" t="s">
        <v>573</v>
      </c>
      <c r="CK8" s="63" t="s">
        <v>551</v>
      </c>
      <c r="CL8" s="144" t="s">
        <v>574</v>
      </c>
      <c r="CM8" s="62" t="s">
        <v>575</v>
      </c>
      <c r="CN8" s="63" t="s">
        <v>8</v>
      </c>
      <c r="CO8" s="144" t="s">
        <v>11</v>
      </c>
      <c r="CP8" s="148" t="s">
        <v>3</v>
      </c>
      <c r="CQ8" s="148" t="s">
        <v>3</v>
      </c>
      <c r="CR8" s="187" t="s">
        <v>5</v>
      </c>
      <c r="CS8" s="185" t="s">
        <v>8</v>
      </c>
      <c r="CT8" s="186" t="s">
        <v>11</v>
      </c>
      <c r="CU8" s="154" t="s">
        <v>576</v>
      </c>
      <c r="CV8" s="66" t="s">
        <v>560</v>
      </c>
      <c r="CW8" s="58" t="s">
        <v>5</v>
      </c>
      <c r="CX8" s="58" t="s">
        <v>8</v>
      </c>
      <c r="CY8" s="58" t="s">
        <v>11</v>
      </c>
      <c r="CZ8" s="63" t="s">
        <v>577</v>
      </c>
      <c r="DA8" s="150" t="s">
        <v>564</v>
      </c>
      <c r="DB8" s="67" t="s">
        <v>560</v>
      </c>
      <c r="DC8" s="62" t="s">
        <v>578</v>
      </c>
      <c r="DD8" s="62" t="s">
        <v>579</v>
      </c>
      <c r="DE8" s="62" t="s">
        <v>562</v>
      </c>
      <c r="DF8" s="115" t="s">
        <v>580</v>
      </c>
      <c r="DG8" s="115" t="s">
        <v>581</v>
      </c>
      <c r="DH8" s="115" t="s">
        <v>582</v>
      </c>
      <c r="DI8" s="115" t="s">
        <v>583</v>
      </c>
      <c r="DJ8" s="115" t="s">
        <v>584</v>
      </c>
      <c r="DK8" s="62" t="s">
        <v>585</v>
      </c>
      <c r="DL8" s="63" t="s">
        <v>586</v>
      </c>
      <c r="DM8" s="62" t="s">
        <v>587</v>
      </c>
      <c r="DN8" s="189" t="s">
        <v>588</v>
      </c>
      <c r="DO8" s="68" t="s">
        <v>560</v>
      </c>
      <c r="DP8" s="58" t="s">
        <v>561</v>
      </c>
      <c r="DQ8" s="57" t="s">
        <v>562</v>
      </c>
      <c r="DR8" s="116" t="s">
        <v>560</v>
      </c>
      <c r="DS8" s="152" t="s">
        <v>589</v>
      </c>
      <c r="DT8" s="151" t="s">
        <v>590</v>
      </c>
      <c r="DU8" s="69" t="s">
        <v>591</v>
      </c>
      <c r="DV8" s="70" t="s">
        <v>592</v>
      </c>
      <c r="DW8" s="71" t="s">
        <v>593</v>
      </c>
      <c r="DX8" s="108" t="s">
        <v>594</v>
      </c>
      <c r="DY8" s="216" t="s">
        <v>673</v>
      </c>
      <c r="DZ8" s="217" t="s">
        <v>674</v>
      </c>
      <c r="EA8" s="217" t="s">
        <v>675</v>
      </c>
      <c r="EB8" s="217" t="s">
        <v>676</v>
      </c>
      <c r="EC8" s="217" t="s">
        <v>677</v>
      </c>
      <c r="ED8" s="217" t="s">
        <v>683</v>
      </c>
      <c r="EE8" s="217" t="s">
        <v>678</v>
      </c>
      <c r="EF8" s="217" t="s">
        <v>679</v>
      </c>
      <c r="EG8" s="217" t="s">
        <v>680</v>
      </c>
      <c r="EH8" s="217" t="s">
        <v>681</v>
      </c>
      <c r="EI8" s="217" t="s">
        <v>682</v>
      </c>
      <c r="EJ8" s="218" t="s">
        <v>684</v>
      </c>
      <c r="EK8" s="218" t="s">
        <v>685</v>
      </c>
      <c r="EL8" s="219" t="s">
        <v>686</v>
      </c>
      <c r="EM8" s="72" t="s">
        <v>595</v>
      </c>
      <c r="EN8" s="73" t="s">
        <v>596</v>
      </c>
      <c r="EO8" s="533"/>
      <c r="EP8" s="533"/>
      <c r="EQ8" s="550"/>
      <c r="ER8" s="550"/>
      <c r="ES8" s="540"/>
      <c r="ET8" s="533"/>
      <c r="EU8" s="531"/>
      <c r="EV8" s="128" t="s">
        <v>597</v>
      </c>
      <c r="EW8" s="220" t="s">
        <v>598</v>
      </c>
      <c r="EX8" s="127" t="s">
        <v>599</v>
      </c>
      <c r="EY8" s="196" t="s">
        <v>600</v>
      </c>
      <c r="EZ8" s="196" t="s">
        <v>601</v>
      </c>
      <c r="FA8" s="533"/>
      <c r="FB8" s="533"/>
      <c r="FC8" s="533"/>
      <c r="FD8" s="597"/>
      <c r="FE8" s="128" t="s">
        <v>602</v>
      </c>
      <c r="FF8" s="129" t="s">
        <v>603</v>
      </c>
      <c r="FG8" s="127" t="s">
        <v>604</v>
      </c>
      <c r="FH8" s="221" t="s">
        <v>696</v>
      </c>
      <c r="FI8" s="224" t="s">
        <v>698</v>
      </c>
      <c r="FJ8" s="225" t="s">
        <v>250</v>
      </c>
      <c r="FK8" s="225" t="s">
        <v>250</v>
      </c>
      <c r="FL8" s="227" t="s">
        <v>250</v>
      </c>
      <c r="FM8" s="159" t="s">
        <v>605</v>
      </c>
      <c r="FN8" s="73" t="s">
        <v>606</v>
      </c>
      <c r="FO8" s="112" t="s">
        <v>607</v>
      </c>
      <c r="FP8" s="112" t="s">
        <v>413</v>
      </c>
      <c r="FQ8" s="112" t="s">
        <v>608</v>
      </c>
      <c r="FR8" s="112" t="s">
        <v>609</v>
      </c>
      <c r="FS8" s="112" t="s">
        <v>610</v>
      </c>
      <c r="FT8" s="112" t="s">
        <v>611</v>
      </c>
      <c r="FU8" s="112" t="s">
        <v>612</v>
      </c>
      <c r="FV8" s="112" t="s">
        <v>613</v>
      </c>
      <c r="FW8" s="161" t="s">
        <v>424</v>
      </c>
      <c r="FX8" s="124" t="s">
        <v>614</v>
      </c>
    </row>
    <row r="9" spans="1:180" ht="19.5" x14ac:dyDescent="0.4">
      <c r="A9" s="99">
        <f>自己採点表!P2</f>
        <v>0</v>
      </c>
      <c r="B9" s="76" t="str">
        <f>LEFT(A9,2)</f>
        <v>0</v>
      </c>
      <c r="C9" s="76" t="e">
        <f>MID(A9,FIND(" ",A9)+1,20)</f>
        <v>#VALUE!</v>
      </c>
      <c r="D9" s="100">
        <f>自己採点表!P3</f>
        <v>0</v>
      </c>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c r="BA9" s="156"/>
      <c r="BB9" s="156"/>
      <c r="BC9" s="156"/>
      <c r="BD9" s="156"/>
      <c r="BE9" s="156"/>
      <c r="BF9" s="156"/>
      <c r="BG9" s="156"/>
      <c r="BH9" s="156"/>
      <c r="BI9" s="156"/>
      <c r="BJ9" s="156"/>
      <c r="BK9" s="156"/>
      <c r="BL9" s="156"/>
      <c r="BM9" s="156"/>
      <c r="BN9" s="156"/>
      <c r="BO9" s="156"/>
      <c r="BP9" s="156"/>
      <c r="BQ9" s="156"/>
      <c r="BR9" s="156"/>
      <c r="BS9" s="156"/>
      <c r="BT9" s="182"/>
      <c r="BU9" s="156"/>
      <c r="BV9" s="156"/>
      <c r="BW9" s="156"/>
      <c r="BX9" s="156"/>
      <c r="BY9" s="156"/>
      <c r="BZ9" s="156"/>
      <c r="CA9" s="156"/>
      <c r="CB9" s="157"/>
      <c r="CC9" s="121" t="str">
        <f>自己採点表!R170</f>
        <v/>
      </c>
      <c r="CD9" s="75" t="str">
        <f>自己採点表!R189</f>
        <v/>
      </c>
      <c r="CE9" s="75" t="str">
        <f>自己採点表!R196</f>
        <v/>
      </c>
      <c r="CF9" s="75" t="str">
        <f>自己採点表!R201</f>
        <v/>
      </c>
      <c r="CG9" s="75" t="str">
        <f>自己採点表!R202</f>
        <v/>
      </c>
      <c r="CH9" s="75" t="str">
        <f>自己採点表!R204</f>
        <v/>
      </c>
      <c r="CI9" s="75" t="str">
        <f>自己採点表!R215</f>
        <v/>
      </c>
      <c r="CJ9" s="75" t="str">
        <f>自己採点表!R220</f>
        <v/>
      </c>
      <c r="CK9" s="75" t="str">
        <f>自己採点表!R222</f>
        <v/>
      </c>
      <c r="CL9" s="75" t="str">
        <f>自己採点表!R229</f>
        <v/>
      </c>
      <c r="CM9" s="75" t="str">
        <f>自己採点表!R245</f>
        <v/>
      </c>
      <c r="CN9" s="75" t="str">
        <f>自己採点表!R248</f>
        <v/>
      </c>
      <c r="CO9" s="75" t="str">
        <f>自己採点表!R250</f>
        <v/>
      </c>
      <c r="CP9" s="75" t="str">
        <f>自己採点表!R260</f>
        <v/>
      </c>
      <c r="CQ9" s="75" t="str">
        <f>自己採点表!R272</f>
        <v/>
      </c>
      <c r="CR9" s="75" t="str">
        <f>自己採点表!R273</f>
        <v/>
      </c>
      <c r="CS9" s="75" t="str">
        <f>自己採点表!R274</f>
        <v/>
      </c>
      <c r="CT9" s="75" t="str">
        <f>自己採点表!R276</f>
        <v/>
      </c>
      <c r="CU9" s="155"/>
      <c r="CV9" s="156"/>
      <c r="CW9" s="156"/>
      <c r="CX9" s="156"/>
      <c r="CY9" s="156"/>
      <c r="CZ9" s="75" t="str">
        <f>自己採点表!R302</f>
        <v/>
      </c>
      <c r="DA9" s="75" t="str">
        <f>自己採点表!R305</f>
        <v/>
      </c>
      <c r="DB9" s="75" t="str">
        <f>自己採点表!R314</f>
        <v/>
      </c>
      <c r="DC9" s="75" t="str">
        <f>自己採点表!R316</f>
        <v/>
      </c>
      <c r="DD9" s="75" t="str">
        <f>自己採点表!R317</f>
        <v/>
      </c>
      <c r="DE9" s="75" t="str">
        <f>自己採点表!R318</f>
        <v/>
      </c>
      <c r="DF9" s="75" t="str">
        <f>自己採点表!R321</f>
        <v/>
      </c>
      <c r="DG9" s="75" t="str">
        <f>自己採点表!R322</f>
        <v/>
      </c>
      <c r="DH9" s="75" t="str">
        <f>自己採点表!R324</f>
        <v/>
      </c>
      <c r="DI9" s="75" t="str">
        <f>自己採点表!R325</f>
        <v/>
      </c>
      <c r="DJ9" s="75" t="str">
        <f>自己採点表!R328</f>
        <v/>
      </c>
      <c r="DK9" s="75" t="str">
        <f>自己採点表!R330</f>
        <v/>
      </c>
      <c r="DL9" s="75" t="str">
        <f>自己採点表!R331</f>
        <v/>
      </c>
      <c r="DM9" s="75" t="str">
        <f>自己採点表!R332</f>
        <v/>
      </c>
      <c r="DN9" s="75" t="str">
        <f>自己採点表!R333</f>
        <v/>
      </c>
      <c r="DO9" s="105"/>
      <c r="DP9" s="105"/>
      <c r="DQ9" s="105"/>
      <c r="DR9" s="75" t="str">
        <f>自己採点表!R349</f>
        <v/>
      </c>
      <c r="DS9" s="75" t="str">
        <f>自己採点表!R354</f>
        <v/>
      </c>
      <c r="DT9" s="75" t="str">
        <f>自己採点表!R359</f>
        <v/>
      </c>
      <c r="DU9" s="77">
        <f>SUM(E9:AK9)</f>
        <v>0</v>
      </c>
      <c r="DV9" s="77">
        <f>SUM(AL9:BS9)</f>
        <v>0</v>
      </c>
      <c r="DW9" s="78">
        <f>SUM(CC9:DT9)</f>
        <v>0</v>
      </c>
      <c r="DX9" s="77">
        <f>SUM(DU9:DW9)</f>
        <v>0</v>
      </c>
      <c r="DY9" s="75">
        <f>自己採点表!P169</f>
        <v>0</v>
      </c>
      <c r="DZ9" s="75">
        <f>自己採点表!P170</f>
        <v>0</v>
      </c>
      <c r="EA9" s="75" t="str">
        <f>自己採点表!P171</f>
        <v>－</v>
      </c>
      <c r="EB9" s="75">
        <f>自己採点表!O174</f>
        <v>0</v>
      </c>
      <c r="EC9" s="75">
        <f>自己採点表!O175</f>
        <v>0</v>
      </c>
      <c r="ED9" s="75">
        <f>自己採点表!O176</f>
        <v>0</v>
      </c>
      <c r="EE9" s="75">
        <f>自己採点表!O177</f>
        <v>0</v>
      </c>
      <c r="EF9" s="75">
        <f>自己採点表!P174</f>
        <v>0</v>
      </c>
      <c r="EG9" s="75">
        <f>自己採点表!P175</f>
        <v>0</v>
      </c>
      <c r="EH9" s="75">
        <f>自己採点表!P176</f>
        <v>0</v>
      </c>
      <c r="EI9" s="75">
        <f>自己採点表!P177</f>
        <v>0</v>
      </c>
      <c r="EJ9" s="75" t="str">
        <f>自己採点表!P178</f>
        <v>－</v>
      </c>
      <c r="EK9" s="75">
        <f>自己採点表!P179</f>
        <v>0</v>
      </c>
      <c r="EL9" s="75">
        <f>自己採点表!P180</f>
        <v>0</v>
      </c>
      <c r="EM9" s="75" t="str">
        <f>自己採点表!P189</f>
        <v>－</v>
      </c>
      <c r="EN9" s="75">
        <f>自己採点表!P190</f>
        <v>0</v>
      </c>
      <c r="EO9" s="75" t="str">
        <f>自己採点表!P196</f>
        <v>ｃ-3取組を行っている関係団体名</v>
      </c>
      <c r="EP9" s="75" t="str">
        <f>自己採点表!P197</f>
        <v>c-3取組内容</v>
      </c>
      <c r="EQ9" s="75">
        <f>自己採点表!P203</f>
        <v>0</v>
      </c>
      <c r="ER9" s="75">
        <f>自己採点表!P205</f>
        <v>0</v>
      </c>
      <c r="ES9" s="75">
        <f>自己採点表!P216</f>
        <v>0</v>
      </c>
      <c r="ET9" s="75">
        <f>自己採点表!P217</f>
        <v>0</v>
      </c>
      <c r="EU9" s="75">
        <f>自己採点表!P218</f>
        <v>0</v>
      </c>
      <c r="EV9" s="75">
        <f>自己採点表!P224</f>
        <v>0</v>
      </c>
      <c r="EW9" s="75">
        <f>自己採点表!P225</f>
        <v>0</v>
      </c>
      <c r="EX9" s="75">
        <f>自己採点表!P226</f>
        <v>0</v>
      </c>
      <c r="EY9" s="75">
        <f>自己採点表!P228</f>
        <v>0</v>
      </c>
      <c r="EZ9" s="75">
        <f>自己採点表!P230</f>
        <v>0</v>
      </c>
      <c r="FA9" s="75">
        <f>自己採点表!P246</f>
        <v>0</v>
      </c>
      <c r="FB9" s="75">
        <f>自己採点表!P247</f>
        <v>0</v>
      </c>
      <c r="FC9" s="75">
        <f>自己採点表!P249</f>
        <v>0</v>
      </c>
      <c r="FD9" s="75">
        <f>自己採点表!P251</f>
        <v>0</v>
      </c>
      <c r="FE9" s="75">
        <f>自己採点表!P261</f>
        <v>0</v>
      </c>
      <c r="FF9" s="75">
        <f>自己採点表!P262</f>
        <v>0</v>
      </c>
      <c r="FG9" s="75">
        <f>自己採点表!P263</f>
        <v>0</v>
      </c>
      <c r="FH9" s="164">
        <f>自己採点表!P275</f>
        <v>0</v>
      </c>
      <c r="FI9" s="164">
        <f>自己採点表!P277</f>
        <v>0</v>
      </c>
      <c r="FJ9" s="164">
        <f>自己採点表!P288</f>
        <v>0</v>
      </c>
      <c r="FK9" s="164">
        <f>自己採点表!P291</f>
        <v>0</v>
      </c>
      <c r="FL9" s="164">
        <f>自己採点表!P293</f>
        <v>0</v>
      </c>
      <c r="FM9" s="75">
        <f>自己採点表!P303</f>
        <v>0</v>
      </c>
      <c r="FN9" s="75">
        <f>自己採点表!P304</f>
        <v>0</v>
      </c>
      <c r="FO9" s="75">
        <f>自己採点表!P350</f>
        <v>0</v>
      </c>
      <c r="FP9" s="75">
        <f>自己採点表!P351</f>
        <v>0</v>
      </c>
      <c r="FQ9" s="75">
        <f>自己採点表!P352</f>
        <v>0</v>
      </c>
      <c r="FR9" s="75">
        <f>自己採点表!P353</f>
        <v>0</v>
      </c>
      <c r="FS9" s="75">
        <f>自己採点表!P355</f>
        <v>0</v>
      </c>
      <c r="FT9" s="75">
        <f>自己採点表!P356</f>
        <v>0</v>
      </c>
      <c r="FU9" s="75">
        <f>自己採点表!P357</f>
        <v>0</v>
      </c>
      <c r="FV9" s="75">
        <f>自己採点表!P358</f>
        <v>0</v>
      </c>
      <c r="FW9" s="75">
        <f>自己採点表!P360</f>
        <v>0</v>
      </c>
      <c r="FX9" s="75" t="str">
        <f>自己採点表!S1</f>
        <v>ＮＧ</v>
      </c>
    </row>
    <row r="10" spans="1:180" ht="18.75" x14ac:dyDescent="0.4">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c r="BW10" s="79"/>
      <c r="BX10" s="79"/>
      <c r="BY10" s="79"/>
      <c r="BZ10" s="79"/>
      <c r="CA10" s="79"/>
      <c r="CB10" s="79"/>
      <c r="CC10" s="79"/>
      <c r="CD10" s="79"/>
      <c r="CE10" s="79"/>
      <c r="CF10" s="79"/>
      <c r="CG10" s="79"/>
      <c r="CH10" s="79"/>
      <c r="CI10" s="79"/>
      <c r="CJ10" s="79"/>
      <c r="CK10" s="79"/>
      <c r="CL10" s="79"/>
      <c r="CM10" s="79"/>
      <c r="CN10" s="79"/>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79"/>
      <c r="EG10" s="79"/>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row>
  </sheetData>
  <mergeCells count="69">
    <mergeCell ref="EM6:EN7"/>
    <mergeCell ref="FM6:FN6"/>
    <mergeCell ref="DY7:EL7"/>
    <mergeCell ref="ET7:ET8"/>
    <mergeCell ref="FD7:FD8"/>
    <mergeCell ref="FA7:FA8"/>
    <mergeCell ref="FB7:FB8"/>
    <mergeCell ref="FH6:FI6"/>
    <mergeCell ref="EQ7:EQ8"/>
    <mergeCell ref="AL5:AN6"/>
    <mergeCell ref="X5:AB6"/>
    <mergeCell ref="E5:J6"/>
    <mergeCell ref="Q5:Q6"/>
    <mergeCell ref="BT5:BV6"/>
    <mergeCell ref="BH5:BJ6"/>
    <mergeCell ref="BK5:BM6"/>
    <mergeCell ref="BD5:BG6"/>
    <mergeCell ref="FM5:FN5"/>
    <mergeCell ref="FA6:FD6"/>
    <mergeCell ref="DY6:EL6"/>
    <mergeCell ref="CV5:DA6"/>
    <mergeCell ref="B2:D2"/>
    <mergeCell ref="E3:N3"/>
    <mergeCell ref="AY5:BB6"/>
    <mergeCell ref="AV5:AX6"/>
    <mergeCell ref="AD5:AG6"/>
    <mergeCell ref="E4:AK4"/>
    <mergeCell ref="AH5:AI6"/>
    <mergeCell ref="K5:P6"/>
    <mergeCell ref="R5:T6"/>
    <mergeCell ref="U5:W6"/>
    <mergeCell ref="AJ5:AK6"/>
    <mergeCell ref="AC5:AC6"/>
    <mergeCell ref="BW5:BX6"/>
    <mergeCell ref="BY5:CB6"/>
    <mergeCell ref="DR5:DT6"/>
    <mergeCell ref="BQ5:BS6"/>
    <mergeCell ref="BN5:BP6"/>
    <mergeCell ref="FS7:FV7"/>
    <mergeCell ref="EO6:EP6"/>
    <mergeCell ref="EU7:EU8"/>
    <mergeCell ref="EO7:EO8"/>
    <mergeCell ref="FM7:FN7"/>
    <mergeCell ref="EP7:EP8"/>
    <mergeCell ref="FE6:FG6"/>
    <mergeCell ref="FE7:FG7"/>
    <mergeCell ref="ES7:ES8"/>
    <mergeCell ref="ES6:EZ6"/>
    <mergeCell ref="FC7:FC8"/>
    <mergeCell ref="EV7:EY7"/>
    <mergeCell ref="FO7:FR7"/>
    <mergeCell ref="EQ6:ER6"/>
    <mergeCell ref="ER7:ER8"/>
    <mergeCell ref="DY5:FL5"/>
    <mergeCell ref="FJ6:FL6"/>
    <mergeCell ref="AL4:CB4"/>
    <mergeCell ref="CF6:CH6"/>
    <mergeCell ref="DY4:FW4"/>
    <mergeCell ref="FO5:FW5"/>
    <mergeCell ref="FO6:FW6"/>
    <mergeCell ref="CC4:DT4"/>
    <mergeCell ref="CI6:CL6"/>
    <mergeCell ref="CM6:CO6"/>
    <mergeCell ref="CQ6:CT6"/>
    <mergeCell ref="AO5:AU6"/>
    <mergeCell ref="DB5:DN6"/>
    <mergeCell ref="DO5:DQ6"/>
    <mergeCell ref="CC5:CU5"/>
    <mergeCell ref="BC5:BC6"/>
  </mergeCells>
  <phoneticPr fontId="1"/>
  <pageMargins left="0.19685039370078741" right="0.19685039370078741" top="0.74803149606299213" bottom="0.74803149606299213" header="0.31496062992125984" footer="0.31496062992125984"/>
  <pageSetup paperSize="9" scale="39" orientation="landscape" r:id="rId1"/>
  <headerFooter scaleWithDoc="0">
    <oddHeader>&amp;L&amp;F　　　　&amp;A　ワークシート</oddHeader>
  </headerFooter>
  <colBreaks count="1" manualBreakCount="1">
    <brk id="3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48"/>
  <sheetViews>
    <sheetView zoomScaleNormal="100" zoomScaleSheetLayoutView="100" workbookViewId="0">
      <pane ySplit="1" topLeftCell="A16" activePane="bottomLeft" state="frozen"/>
      <selection activeCell="F26" sqref="F26"/>
      <selection pane="bottomLeft" activeCell="F26" sqref="F26"/>
    </sheetView>
  </sheetViews>
  <sheetFormatPr defaultRowHeight="13.5" x14ac:dyDescent="0.4"/>
  <cols>
    <col min="1" max="1" width="17.75" style="9" customWidth="1"/>
    <col min="2" max="16384" width="9" style="9"/>
  </cols>
  <sheetData>
    <row r="1" spans="1:1" x14ac:dyDescent="0.4">
      <c r="A1" s="8" t="s">
        <v>24</v>
      </c>
    </row>
    <row r="2" spans="1:1" ht="15" customHeight="1" x14ac:dyDescent="0.4">
      <c r="A2" s="9" t="s">
        <v>615</v>
      </c>
    </row>
    <row r="3" spans="1:1" ht="15" customHeight="1" x14ac:dyDescent="0.4">
      <c r="A3" s="9" t="s">
        <v>616</v>
      </c>
    </row>
    <row r="4" spans="1:1" ht="15" customHeight="1" x14ac:dyDescent="0.4">
      <c r="A4" s="9" t="s">
        <v>617</v>
      </c>
    </row>
    <row r="5" spans="1:1" ht="15" customHeight="1" x14ac:dyDescent="0.4">
      <c r="A5" s="9" t="s">
        <v>618</v>
      </c>
    </row>
    <row r="6" spans="1:1" ht="15" customHeight="1" x14ac:dyDescent="0.4">
      <c r="A6" s="9" t="s">
        <v>619</v>
      </c>
    </row>
    <row r="7" spans="1:1" ht="15" customHeight="1" x14ac:dyDescent="0.4">
      <c r="A7" s="9" t="s">
        <v>620</v>
      </c>
    </row>
    <row r="8" spans="1:1" ht="15" customHeight="1" x14ac:dyDescent="0.4">
      <c r="A8" s="9" t="s">
        <v>621</v>
      </c>
    </row>
    <row r="9" spans="1:1" ht="15" customHeight="1" x14ac:dyDescent="0.4">
      <c r="A9" s="9" t="s">
        <v>622</v>
      </c>
    </row>
    <row r="10" spans="1:1" ht="15" customHeight="1" x14ac:dyDescent="0.4">
      <c r="A10" s="9" t="s">
        <v>623</v>
      </c>
    </row>
    <row r="11" spans="1:1" ht="15" customHeight="1" x14ac:dyDescent="0.4">
      <c r="A11" s="9" t="s">
        <v>624</v>
      </c>
    </row>
    <row r="12" spans="1:1" ht="15" customHeight="1" x14ac:dyDescent="0.4">
      <c r="A12" s="9" t="s">
        <v>625</v>
      </c>
    </row>
    <row r="13" spans="1:1" ht="15" customHeight="1" x14ac:dyDescent="0.4">
      <c r="A13" s="9" t="s">
        <v>626</v>
      </c>
    </row>
    <row r="14" spans="1:1" ht="15" customHeight="1" x14ac:dyDescent="0.4">
      <c r="A14" s="9" t="s">
        <v>627</v>
      </c>
    </row>
    <row r="15" spans="1:1" ht="15" customHeight="1" x14ac:dyDescent="0.4">
      <c r="A15" s="9" t="s">
        <v>628</v>
      </c>
    </row>
    <row r="16" spans="1:1" ht="15" customHeight="1" x14ac:dyDescent="0.4">
      <c r="A16" s="9" t="s">
        <v>629</v>
      </c>
    </row>
    <row r="17" spans="1:1" ht="15" customHeight="1" x14ac:dyDescent="0.4">
      <c r="A17" s="9" t="s">
        <v>630</v>
      </c>
    </row>
    <row r="18" spans="1:1" ht="15" customHeight="1" x14ac:dyDescent="0.4">
      <c r="A18" s="9" t="s">
        <v>631</v>
      </c>
    </row>
    <row r="19" spans="1:1" ht="15" customHeight="1" x14ac:dyDescent="0.4">
      <c r="A19" s="9" t="s">
        <v>632</v>
      </c>
    </row>
    <row r="20" spans="1:1" ht="15" customHeight="1" x14ac:dyDescent="0.4">
      <c r="A20" s="9" t="s">
        <v>633</v>
      </c>
    </row>
    <row r="21" spans="1:1" ht="15" customHeight="1" x14ac:dyDescent="0.4">
      <c r="A21" s="9" t="s">
        <v>634</v>
      </c>
    </row>
    <row r="22" spans="1:1" ht="15" customHeight="1" x14ac:dyDescent="0.4">
      <c r="A22" s="9" t="s">
        <v>635</v>
      </c>
    </row>
    <row r="23" spans="1:1" ht="15" customHeight="1" x14ac:dyDescent="0.4">
      <c r="A23" s="9" t="s">
        <v>636</v>
      </c>
    </row>
    <row r="24" spans="1:1" ht="15" customHeight="1" x14ac:dyDescent="0.4">
      <c r="A24" s="9" t="s">
        <v>637</v>
      </c>
    </row>
    <row r="25" spans="1:1" ht="15" customHeight="1" x14ac:dyDescent="0.4">
      <c r="A25" s="9" t="s">
        <v>638</v>
      </c>
    </row>
    <row r="26" spans="1:1" ht="15" customHeight="1" x14ac:dyDescent="0.4">
      <c r="A26" s="9" t="s">
        <v>639</v>
      </c>
    </row>
    <row r="27" spans="1:1" ht="15" customHeight="1" x14ac:dyDescent="0.4">
      <c r="A27" s="9" t="s">
        <v>640</v>
      </c>
    </row>
    <row r="28" spans="1:1" ht="15" customHeight="1" x14ac:dyDescent="0.4">
      <c r="A28" s="9" t="s">
        <v>641</v>
      </c>
    </row>
    <row r="29" spans="1:1" ht="15" customHeight="1" x14ac:dyDescent="0.4">
      <c r="A29" s="9" t="s">
        <v>642</v>
      </c>
    </row>
    <row r="30" spans="1:1" ht="15" customHeight="1" x14ac:dyDescent="0.4">
      <c r="A30" s="9" t="s">
        <v>643</v>
      </c>
    </row>
    <row r="31" spans="1:1" ht="15" customHeight="1" x14ac:dyDescent="0.4">
      <c r="A31" s="9" t="s">
        <v>644</v>
      </c>
    </row>
    <row r="32" spans="1:1" ht="15" customHeight="1" x14ac:dyDescent="0.4">
      <c r="A32" s="9" t="s">
        <v>645</v>
      </c>
    </row>
    <row r="33" spans="1:1" ht="15" customHeight="1" x14ac:dyDescent="0.4">
      <c r="A33" s="9" t="s">
        <v>646</v>
      </c>
    </row>
    <row r="34" spans="1:1" ht="15" customHeight="1" x14ac:dyDescent="0.4">
      <c r="A34" s="9" t="s">
        <v>647</v>
      </c>
    </row>
    <row r="35" spans="1:1" ht="15" customHeight="1" x14ac:dyDescent="0.4">
      <c r="A35" s="9" t="s">
        <v>648</v>
      </c>
    </row>
    <row r="36" spans="1:1" ht="15" customHeight="1" x14ac:dyDescent="0.4">
      <c r="A36" s="9" t="s">
        <v>649</v>
      </c>
    </row>
    <row r="37" spans="1:1" ht="15" customHeight="1" x14ac:dyDescent="0.4">
      <c r="A37" s="9" t="s">
        <v>650</v>
      </c>
    </row>
    <row r="38" spans="1:1" ht="15" customHeight="1" x14ac:dyDescent="0.4">
      <c r="A38" s="9" t="s">
        <v>651</v>
      </c>
    </row>
    <row r="39" spans="1:1" ht="15" customHeight="1" x14ac:dyDescent="0.4">
      <c r="A39" s="9" t="s">
        <v>652</v>
      </c>
    </row>
    <row r="40" spans="1:1" ht="15" customHeight="1" x14ac:dyDescent="0.4">
      <c r="A40" s="9" t="s">
        <v>653</v>
      </c>
    </row>
    <row r="41" spans="1:1" ht="15" customHeight="1" x14ac:dyDescent="0.4">
      <c r="A41" s="9" t="s">
        <v>654</v>
      </c>
    </row>
    <row r="42" spans="1:1" ht="15" customHeight="1" x14ac:dyDescent="0.4">
      <c r="A42" s="9" t="s">
        <v>655</v>
      </c>
    </row>
    <row r="43" spans="1:1" ht="15" customHeight="1" x14ac:dyDescent="0.4">
      <c r="A43" s="9" t="s">
        <v>656</v>
      </c>
    </row>
    <row r="44" spans="1:1" ht="15" customHeight="1" x14ac:dyDescent="0.4">
      <c r="A44" s="9" t="s">
        <v>657</v>
      </c>
    </row>
    <row r="45" spans="1:1" ht="15" customHeight="1" x14ac:dyDescent="0.4">
      <c r="A45" s="9" t="s">
        <v>658</v>
      </c>
    </row>
    <row r="46" spans="1:1" ht="15" customHeight="1" x14ac:dyDescent="0.4">
      <c r="A46" s="9" t="s">
        <v>659</v>
      </c>
    </row>
    <row r="47" spans="1:1" ht="15" customHeight="1" x14ac:dyDescent="0.4">
      <c r="A47" s="9" t="s">
        <v>660</v>
      </c>
    </row>
    <row r="48" spans="1:1" ht="15" customHeight="1" x14ac:dyDescent="0.4">
      <c r="A48" s="9" t="s">
        <v>661</v>
      </c>
    </row>
  </sheetData>
  <phoneticPr fontId="1"/>
  <pageMargins left="0.78740157480314965"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2"/>
  <sheetViews>
    <sheetView workbookViewId="0">
      <selection activeCell="F26" sqref="F26"/>
    </sheetView>
  </sheetViews>
  <sheetFormatPr defaultRowHeight="18.75" x14ac:dyDescent="0.4"/>
  <cols>
    <col min="1" max="1" width="16.875" style="10" customWidth="1"/>
  </cols>
  <sheetData>
    <row r="1" spans="1:1" x14ac:dyDescent="0.4">
      <c r="A1" s="10" t="s">
        <v>662</v>
      </c>
    </row>
    <row r="2" spans="1:1" x14ac:dyDescent="0.4">
      <c r="A2" s="10" t="s">
        <v>663</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作業要領</vt:lpstr>
      <vt:lpstr>自己採点表</vt:lpstr>
      <vt:lpstr>１行化シート</vt:lpstr>
      <vt:lpstr>都道府県マスタ</vt:lpstr>
      <vt:lpstr>リスト入力マスタ</vt:lpstr>
      <vt:lpstr>自己採点表!Print_Area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村上 友博(murakami-tomohiro)</cp:lastModifiedBy>
  <cp:revision/>
  <cp:lastPrinted>2025-07-10T08:02:46Z</cp:lastPrinted>
  <dcterms:created xsi:type="dcterms:W3CDTF">2019-08-04T05:32:01Z</dcterms:created>
  <dcterms:modified xsi:type="dcterms:W3CDTF">2025-07-10T08:06:23Z</dcterms:modified>
  <cp:category/>
  <cp:contentStatus/>
</cp:coreProperties>
</file>