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360" yWindow="120" windowWidth="15480" windowHeight="11640" tabRatio="689"/>
  </bookViews>
  <sheets>
    <sheet name="別添1" sheetId="156" r:id="rId1"/>
    <sheet name="目安額" sheetId="158" state="hidden" r:id="rId2"/>
  </sheets>
  <definedNames>
    <definedName name="_xlnm.Print_Area" localSheetId="0">別添1!$A$1:$Z$12</definedName>
  </definedNames>
  <calcPr calcId="162913"/>
</workbook>
</file>

<file path=xl/calcChain.xml><?xml version="1.0" encoding="utf-8"?>
<calcChain xmlns="http://schemas.openxmlformats.org/spreadsheetml/2006/main">
  <c r="R12" i="156" l="1"/>
  <c r="D12" i="156"/>
  <c r="X12" i="156" l="1"/>
  <c r="V12" i="156"/>
  <c r="S12" i="156"/>
  <c r="M12" i="156"/>
  <c r="K12" i="156"/>
  <c r="I12" i="156"/>
  <c r="G12" i="156"/>
  <c r="K61" i="158"/>
  <c r="K60" i="158"/>
  <c r="K59" i="158"/>
  <c r="K58" i="158"/>
  <c r="K57" i="158"/>
  <c r="K56" i="158"/>
  <c r="K55" i="158"/>
  <c r="K54" i="158"/>
  <c r="K53" i="158"/>
  <c r="K52" i="158"/>
  <c r="K51" i="158"/>
  <c r="K50" i="158"/>
  <c r="K49" i="158"/>
  <c r="K48" i="158"/>
  <c r="K47" i="158"/>
  <c r="K46" i="158"/>
  <c r="K45" i="158"/>
  <c r="K44" i="158"/>
  <c r="K43" i="158"/>
  <c r="K42" i="158"/>
  <c r="K41" i="158"/>
  <c r="K40" i="158"/>
  <c r="K39" i="158"/>
  <c r="K38" i="158"/>
  <c r="K37" i="158"/>
  <c r="K36" i="158"/>
  <c r="K35" i="158"/>
  <c r="K34" i="158"/>
  <c r="K33" i="158"/>
  <c r="K32" i="158"/>
  <c r="K31" i="158"/>
  <c r="K30" i="158"/>
  <c r="K29" i="158"/>
  <c r="K28" i="158"/>
  <c r="K27" i="158"/>
  <c r="K26" i="158"/>
  <c r="K25" i="158"/>
  <c r="K24" i="158"/>
  <c r="K23" i="158"/>
  <c r="K22" i="158"/>
  <c r="K21" i="158"/>
  <c r="K20" i="158"/>
  <c r="K19" i="158"/>
  <c r="K18" i="158"/>
  <c r="K17" i="158"/>
  <c r="K16" i="158"/>
  <c r="K15" i="158"/>
  <c r="Y12" i="156" l="1"/>
  <c r="Z12" i="156" s="1"/>
</calcChain>
</file>

<file path=xl/sharedStrings.xml><?xml version="1.0" encoding="utf-8"?>
<sst xmlns="http://schemas.openxmlformats.org/spreadsheetml/2006/main" count="116" uniqueCount="106">
  <si>
    <t>事業名</t>
    <rPh sb="0" eb="2">
      <t>ジギョウ</t>
    </rPh>
    <rPh sb="2" eb="3">
      <t>メイ</t>
    </rPh>
    <phoneticPr fontId="2"/>
  </si>
  <si>
    <t>自治体名</t>
    <rPh sb="0" eb="3">
      <t>ジチタイ</t>
    </rPh>
    <rPh sb="3" eb="4">
      <t>メイ</t>
    </rPh>
    <phoneticPr fontId="2"/>
  </si>
  <si>
    <t>担当部署名：</t>
    <rPh sb="0" eb="2">
      <t>タントウ</t>
    </rPh>
    <rPh sb="2" eb="4">
      <t>ブショ</t>
    </rPh>
    <rPh sb="4" eb="5">
      <t>メイ</t>
    </rPh>
    <phoneticPr fontId="2"/>
  </si>
  <si>
    <t>担当者名：</t>
    <rPh sb="0" eb="4">
      <t>タントウシャメイ</t>
    </rPh>
    <phoneticPr fontId="2"/>
  </si>
  <si>
    <t>電話番号：</t>
    <rPh sb="0" eb="2">
      <t>デンワ</t>
    </rPh>
    <rPh sb="2" eb="4">
      <t>バンゴウ</t>
    </rPh>
    <phoneticPr fontId="2"/>
  </si>
  <si>
    <t>E-mail：</t>
    <phoneticPr fontId="2"/>
  </si>
  <si>
    <t>（単位：千円）</t>
    <rPh sb="1" eb="3">
      <t>タンイ</t>
    </rPh>
    <rPh sb="4" eb="6">
      <t>センエン</t>
    </rPh>
    <phoneticPr fontId="2"/>
  </si>
  <si>
    <t>北海道</t>
    <rPh sb="0" eb="3">
      <t>ホッカイドウ</t>
    </rPh>
    <phoneticPr fontId="5"/>
  </si>
  <si>
    <t>青森県</t>
    <rPh sb="0" eb="3">
      <t>アオモリケン</t>
    </rPh>
    <phoneticPr fontId="5"/>
  </si>
  <si>
    <t>岩手県</t>
    <rPh sb="0" eb="3">
      <t>イワテケン</t>
    </rPh>
    <phoneticPr fontId="5"/>
  </si>
  <si>
    <t>宮城県</t>
    <rPh sb="0" eb="3">
      <t>ミヤギケン</t>
    </rPh>
    <phoneticPr fontId="5"/>
  </si>
  <si>
    <t>秋田県</t>
    <rPh sb="0" eb="3">
      <t>アキタケン</t>
    </rPh>
    <phoneticPr fontId="5"/>
  </si>
  <si>
    <t>山形県</t>
    <rPh sb="0" eb="3">
      <t>ヤマガタケン</t>
    </rPh>
    <phoneticPr fontId="5"/>
  </si>
  <si>
    <t>福島県</t>
    <rPh sb="0" eb="3">
      <t>フクシマケン</t>
    </rPh>
    <phoneticPr fontId="5"/>
  </si>
  <si>
    <t>茨城県</t>
    <rPh sb="0" eb="3">
      <t>イバラギケン</t>
    </rPh>
    <phoneticPr fontId="5"/>
  </si>
  <si>
    <t>栃木県</t>
    <rPh sb="0" eb="3">
      <t>トチギケン</t>
    </rPh>
    <phoneticPr fontId="5"/>
  </si>
  <si>
    <t>群馬県</t>
    <rPh sb="0" eb="3">
      <t>グンマケン</t>
    </rPh>
    <phoneticPr fontId="5"/>
  </si>
  <si>
    <t>埼玉県</t>
    <rPh sb="0" eb="3">
      <t>サイタマケン</t>
    </rPh>
    <phoneticPr fontId="5"/>
  </si>
  <si>
    <t>千葉県</t>
    <rPh sb="0" eb="3">
      <t>チバケン</t>
    </rPh>
    <phoneticPr fontId="5"/>
  </si>
  <si>
    <t>東京都</t>
    <rPh sb="0" eb="3">
      <t>トウキョウト</t>
    </rPh>
    <phoneticPr fontId="5"/>
  </si>
  <si>
    <t>神奈川県</t>
    <rPh sb="0" eb="4">
      <t>カナガワケン</t>
    </rPh>
    <phoneticPr fontId="5"/>
  </si>
  <si>
    <t>新潟県</t>
    <rPh sb="0" eb="3">
      <t>ニイガタケン</t>
    </rPh>
    <phoneticPr fontId="5"/>
  </si>
  <si>
    <t>富山県</t>
    <rPh sb="0" eb="3">
      <t>トヤマケン</t>
    </rPh>
    <phoneticPr fontId="5"/>
  </si>
  <si>
    <t>石川県</t>
    <rPh sb="0" eb="3">
      <t>イシカワケン</t>
    </rPh>
    <phoneticPr fontId="5"/>
  </si>
  <si>
    <t>福井県</t>
    <rPh sb="0" eb="3">
      <t>フクイケン</t>
    </rPh>
    <phoneticPr fontId="5"/>
  </si>
  <si>
    <t>山梨県</t>
    <rPh sb="0" eb="3">
      <t>ヤマナシケン</t>
    </rPh>
    <phoneticPr fontId="5"/>
  </si>
  <si>
    <t>長野県</t>
    <rPh sb="0" eb="3">
      <t>ナガノケン</t>
    </rPh>
    <phoneticPr fontId="5"/>
  </si>
  <si>
    <t>岐阜県</t>
    <rPh sb="0" eb="3">
      <t>ギフケン</t>
    </rPh>
    <phoneticPr fontId="5"/>
  </si>
  <si>
    <t>静岡県</t>
    <rPh sb="0" eb="3">
      <t>シズオカケン</t>
    </rPh>
    <phoneticPr fontId="5"/>
  </si>
  <si>
    <t>愛知県</t>
    <rPh sb="0" eb="3">
      <t>アイチケン</t>
    </rPh>
    <phoneticPr fontId="5"/>
  </si>
  <si>
    <t>三重県</t>
    <rPh sb="0" eb="3">
      <t>ミエケン</t>
    </rPh>
    <phoneticPr fontId="5"/>
  </si>
  <si>
    <t>滋賀県</t>
    <rPh sb="0" eb="3">
      <t>シガケン</t>
    </rPh>
    <phoneticPr fontId="5"/>
  </si>
  <si>
    <t>京都府</t>
    <rPh sb="0" eb="3">
      <t>キョウトフ</t>
    </rPh>
    <phoneticPr fontId="5"/>
  </si>
  <si>
    <t>大阪府</t>
    <rPh sb="0" eb="3">
      <t>オオサカフ</t>
    </rPh>
    <phoneticPr fontId="5"/>
  </si>
  <si>
    <t>兵庫県</t>
    <rPh sb="0" eb="3">
      <t>ヒョウゴケン</t>
    </rPh>
    <phoneticPr fontId="5"/>
  </si>
  <si>
    <t>奈良県</t>
    <rPh sb="0" eb="3">
      <t>ナラケン</t>
    </rPh>
    <phoneticPr fontId="5"/>
  </si>
  <si>
    <t>和歌山県</t>
    <rPh sb="0" eb="4">
      <t>ワカヤマケン</t>
    </rPh>
    <phoneticPr fontId="5"/>
  </si>
  <si>
    <t>鳥取県</t>
    <rPh sb="0" eb="3">
      <t>トットリケン</t>
    </rPh>
    <phoneticPr fontId="5"/>
  </si>
  <si>
    <t>島根県</t>
    <rPh sb="0" eb="3">
      <t>シマネケン</t>
    </rPh>
    <phoneticPr fontId="5"/>
  </si>
  <si>
    <t>岡山県</t>
    <rPh sb="0" eb="3">
      <t>オカヤマケン</t>
    </rPh>
    <phoneticPr fontId="5"/>
  </si>
  <si>
    <t>広島県</t>
    <rPh sb="0" eb="3">
      <t>ヒロシマケン</t>
    </rPh>
    <phoneticPr fontId="5"/>
  </si>
  <si>
    <t>山口県</t>
    <rPh sb="0" eb="3">
      <t>ヤマグチケン</t>
    </rPh>
    <phoneticPr fontId="5"/>
  </si>
  <si>
    <t>徳島県</t>
    <rPh sb="0" eb="3">
      <t>トクシマケン</t>
    </rPh>
    <phoneticPr fontId="5"/>
  </si>
  <si>
    <t>香川県</t>
    <rPh sb="0" eb="3">
      <t>カガワケン</t>
    </rPh>
    <phoneticPr fontId="5"/>
  </si>
  <si>
    <t>愛媛県</t>
    <rPh sb="0" eb="3">
      <t>エヒメケン</t>
    </rPh>
    <phoneticPr fontId="5"/>
  </si>
  <si>
    <t>高知県</t>
    <rPh sb="0" eb="3">
      <t>コウチケン</t>
    </rPh>
    <phoneticPr fontId="5"/>
  </si>
  <si>
    <t>福岡県</t>
    <rPh sb="0" eb="3">
      <t>フクオカケン</t>
    </rPh>
    <phoneticPr fontId="5"/>
  </si>
  <si>
    <t>佐賀県</t>
    <rPh sb="0" eb="3">
      <t>サガケン</t>
    </rPh>
    <phoneticPr fontId="5"/>
  </si>
  <si>
    <t>長崎県</t>
    <rPh sb="0" eb="3">
      <t>ナガサキケン</t>
    </rPh>
    <phoneticPr fontId="5"/>
  </si>
  <si>
    <t>熊本県</t>
    <rPh sb="0" eb="3">
      <t>クマモトケン</t>
    </rPh>
    <phoneticPr fontId="5"/>
  </si>
  <si>
    <t>大分県</t>
    <rPh sb="0" eb="3">
      <t>オオイタケン</t>
    </rPh>
    <phoneticPr fontId="5"/>
  </si>
  <si>
    <t>宮崎県</t>
    <rPh sb="0" eb="3">
      <t>ミヤザキケン</t>
    </rPh>
    <phoneticPr fontId="5"/>
  </si>
  <si>
    <t>鹿児島県</t>
    <rPh sb="0" eb="4">
      <t>カゴシマケン</t>
    </rPh>
    <phoneticPr fontId="5"/>
  </si>
  <si>
    <t>沖縄県</t>
    <rPh sb="0" eb="3">
      <t>オキナワケン</t>
    </rPh>
    <phoneticPr fontId="5"/>
  </si>
  <si>
    <t>②多機能型簡易居室</t>
    <rPh sb="1" eb="5">
      <t>タキノウガタ</t>
    </rPh>
    <rPh sb="5" eb="7">
      <t>カンイ</t>
    </rPh>
    <rPh sb="7" eb="9">
      <t>キョシツ</t>
    </rPh>
    <phoneticPr fontId="1"/>
  </si>
  <si>
    <t>③備蓄支援</t>
    <rPh sb="1" eb="3">
      <t>ビチク</t>
    </rPh>
    <rPh sb="3" eb="5">
      <t>シエン</t>
    </rPh>
    <phoneticPr fontId="1"/>
  </si>
  <si>
    <t>別添１</t>
    <rPh sb="0" eb="2">
      <t>ベッテン</t>
    </rPh>
    <phoneticPr fontId="2"/>
  </si>
  <si>
    <t>令和２年度第二次補正予算「新型コロナウイルス感染症緊急包括支援交付金（障害分）」　国庫補助協議書</t>
    <rPh sb="0" eb="2">
      <t>レイワ</t>
    </rPh>
    <rPh sb="3" eb="5">
      <t>ネンド</t>
    </rPh>
    <rPh sb="5" eb="6">
      <t>ダイ</t>
    </rPh>
    <rPh sb="6" eb="8">
      <t>ニジ</t>
    </rPh>
    <rPh sb="8" eb="10">
      <t>ホセイ</t>
    </rPh>
    <rPh sb="10" eb="12">
      <t>ヨサン</t>
    </rPh>
    <rPh sb="13" eb="15">
      <t>シンガタ</t>
    </rPh>
    <rPh sb="22" eb="25">
      <t>カンセンショウ</t>
    </rPh>
    <rPh sb="25" eb="27">
      <t>キンキュウ</t>
    </rPh>
    <rPh sb="27" eb="29">
      <t>ホウカツ</t>
    </rPh>
    <rPh sb="29" eb="31">
      <t>シエン</t>
    </rPh>
    <rPh sb="31" eb="34">
      <t>コウフキン</t>
    </rPh>
    <rPh sb="35" eb="37">
      <t>ショウガイ</t>
    </rPh>
    <rPh sb="37" eb="38">
      <t>ブン</t>
    </rPh>
    <rPh sb="41" eb="43">
      <t>コッコ</t>
    </rPh>
    <rPh sb="43" eb="45">
      <t>ホジョ</t>
    </rPh>
    <rPh sb="45" eb="48">
      <t>キョウギショ</t>
    </rPh>
    <phoneticPr fontId="2"/>
  </si>
  <si>
    <t>在宅サービス事業所による利用者への再開支援への助成事業</t>
    <rPh sb="0" eb="2">
      <t>ザイタク</t>
    </rPh>
    <rPh sb="6" eb="9">
      <t>ジギョウショ</t>
    </rPh>
    <rPh sb="12" eb="15">
      <t>リヨウシャ</t>
    </rPh>
    <rPh sb="17" eb="19">
      <t>サイカイ</t>
    </rPh>
    <rPh sb="19" eb="21">
      <t>シエン</t>
    </rPh>
    <rPh sb="23" eb="25">
      <t>ジョセイ</t>
    </rPh>
    <rPh sb="25" eb="27">
      <t>ジギョウ</t>
    </rPh>
    <phoneticPr fontId="2"/>
  </si>
  <si>
    <t>対象事業所数</t>
    <rPh sb="0" eb="2">
      <t>タイショウ</t>
    </rPh>
    <rPh sb="2" eb="5">
      <t>ジギョウショ</t>
    </rPh>
    <rPh sb="5" eb="6">
      <t>スウ</t>
    </rPh>
    <phoneticPr fontId="2"/>
  </si>
  <si>
    <t>対象経費の支出予定額</t>
    <rPh sb="0" eb="2">
      <t>タイショウ</t>
    </rPh>
    <rPh sb="2" eb="4">
      <t>ケイヒ</t>
    </rPh>
    <rPh sb="5" eb="7">
      <t>シシュツ</t>
    </rPh>
    <rPh sb="7" eb="9">
      <t>ヨテイ</t>
    </rPh>
    <rPh sb="9" eb="10">
      <t>ガク</t>
    </rPh>
    <phoneticPr fontId="2"/>
  </si>
  <si>
    <t>目安額①</t>
    <rPh sb="0" eb="2">
      <t>メヤス</t>
    </rPh>
    <rPh sb="2" eb="3">
      <t>ガク</t>
    </rPh>
    <phoneticPr fontId="2"/>
  </si>
  <si>
    <t>在宅サービス事業所、計画相談支援事業所及び障害児相談支援事業所における感染症対策徹底に向けた環境整備への助成事業</t>
    <phoneticPr fontId="2"/>
  </si>
  <si>
    <t>目安額②</t>
    <rPh sb="0" eb="2">
      <t>メヤス</t>
    </rPh>
    <rPh sb="2" eb="3">
      <t>ガク</t>
    </rPh>
    <phoneticPr fontId="2"/>
  </si>
  <si>
    <t>目安額③</t>
    <rPh sb="0" eb="2">
      <t>メヤス</t>
    </rPh>
    <rPh sb="2" eb="3">
      <t>ガク</t>
    </rPh>
    <phoneticPr fontId="2"/>
  </si>
  <si>
    <t>目安額④</t>
    <rPh sb="0" eb="2">
      <t>メヤス</t>
    </rPh>
    <rPh sb="2" eb="3">
      <t>ガク</t>
    </rPh>
    <phoneticPr fontId="2"/>
  </si>
  <si>
    <t>対象経費の支出予定額</t>
    <rPh sb="0" eb="4">
      <t>タイショウケイヒ</t>
    </rPh>
    <rPh sb="5" eb="10">
      <t>シシュツヨテイガク</t>
    </rPh>
    <phoneticPr fontId="2"/>
  </si>
  <si>
    <t>小計</t>
    <rPh sb="0" eb="2">
      <t>ショウケイ</t>
    </rPh>
    <phoneticPr fontId="2"/>
  </si>
  <si>
    <t>目安額⑤</t>
    <rPh sb="0" eb="2">
      <t>メヤス</t>
    </rPh>
    <rPh sb="2" eb="3">
      <t>ガク</t>
    </rPh>
    <phoneticPr fontId="2"/>
  </si>
  <si>
    <t>目安額⑥</t>
    <rPh sb="0" eb="2">
      <t>メヤス</t>
    </rPh>
    <rPh sb="2" eb="3">
      <t>ガク</t>
    </rPh>
    <phoneticPr fontId="2"/>
  </si>
  <si>
    <t>対象者数</t>
    <rPh sb="0" eb="2">
      <t>タイショウ</t>
    </rPh>
    <rPh sb="2" eb="3">
      <t>シャ</t>
    </rPh>
    <rPh sb="3" eb="4">
      <t>スウ</t>
    </rPh>
    <phoneticPr fontId="2"/>
  </si>
  <si>
    <t>目安額⑦</t>
    <rPh sb="0" eb="2">
      <t>メヤス</t>
    </rPh>
    <rPh sb="2" eb="3">
      <t>ガク</t>
    </rPh>
    <phoneticPr fontId="2"/>
  </si>
  <si>
    <t>目安額⑧</t>
    <rPh sb="0" eb="2">
      <t>メヤス</t>
    </rPh>
    <rPh sb="2" eb="3">
      <t>ガク</t>
    </rPh>
    <phoneticPr fontId="2"/>
  </si>
  <si>
    <t>多機能型簡易居室の設置に要する費用を除く</t>
    <phoneticPr fontId="2"/>
  </si>
  <si>
    <t>多機能型簡易居室の設置に要する費用に限る</t>
    <rPh sb="18" eb="19">
      <t>カギ</t>
    </rPh>
    <phoneticPr fontId="2"/>
  </si>
  <si>
    <t>都道府県における消毒液・マスク等の備蓄等</t>
    <phoneticPr fontId="2"/>
  </si>
  <si>
    <t>緊急時の応援に係るコーディネート機能の確保等</t>
    <phoneticPr fontId="2"/>
  </si>
  <si>
    <t>障害者支援施設等の感染防止対策のための相談・支援事業</t>
    <phoneticPr fontId="2"/>
  </si>
  <si>
    <t>国庫補助協議額
（千円未満切捨）</t>
    <rPh sb="0" eb="2">
      <t>コッコ</t>
    </rPh>
    <rPh sb="2" eb="4">
      <t>ホジョ</t>
    </rPh>
    <rPh sb="4" eb="6">
      <t>キョウギ</t>
    </rPh>
    <rPh sb="6" eb="7">
      <t>ガク</t>
    </rPh>
    <rPh sb="9" eb="11">
      <t>センエン</t>
    </rPh>
    <rPh sb="11" eb="13">
      <t>ミマン</t>
    </rPh>
    <rPh sb="13" eb="15">
      <t>キリス</t>
    </rPh>
    <phoneticPr fontId="2"/>
  </si>
  <si>
    <t>対象経費の
支出額合計</t>
    <rPh sb="0" eb="2">
      <t>タイショウ</t>
    </rPh>
    <rPh sb="2" eb="4">
      <t>ケイヒ</t>
    </rPh>
    <rPh sb="6" eb="8">
      <t>シシュツ</t>
    </rPh>
    <rPh sb="8" eb="9">
      <t>ガク</t>
    </rPh>
    <rPh sb="9" eb="11">
      <t>ゴウケイ</t>
    </rPh>
    <phoneticPr fontId="2"/>
  </si>
  <si>
    <t>１　障害福祉サービス施設・事業所等における感染対策徹底支援事業</t>
    <phoneticPr fontId="2"/>
  </si>
  <si>
    <t>２　都道府県における衛生用品の備蓄等支援事業</t>
    <phoneticPr fontId="2"/>
  </si>
  <si>
    <t>３　障害福祉サービス再開に向けた支援事業</t>
    <phoneticPr fontId="2"/>
  </si>
  <si>
    <t>４　障害福祉サービス施設・事業所等に勤務する職員に対する慰労金の支給事業</t>
    <phoneticPr fontId="2"/>
  </si>
  <si>
    <t>５　都道府県の事務費支援事業</t>
    <phoneticPr fontId="2"/>
  </si>
  <si>
    <t>（注１）水色セルは、自動計算です。</t>
    <rPh sb="1" eb="2">
      <t>チュウ</t>
    </rPh>
    <rPh sb="4" eb="6">
      <t>ミズイロ</t>
    </rPh>
    <rPh sb="10" eb="12">
      <t>ジドウ</t>
    </rPh>
    <rPh sb="12" eb="14">
      <t>ケイサン</t>
    </rPh>
    <phoneticPr fontId="2"/>
  </si>
  <si>
    <t>（注２）原則目安額での協議としてください。なお、「５　都道府県の事務費支援事業」については、目安額を超える補正も可能とします。</t>
    <rPh sb="1" eb="2">
      <t>チュウ</t>
    </rPh>
    <phoneticPr fontId="2"/>
  </si>
  <si>
    <t>（注３）対象事業所数当は、見込みの概数で差し支えありません。予算積算上の数字や統計調査等で把握している数字を記載してください。</t>
    <rPh sb="1" eb="2">
      <t>チュウ</t>
    </rPh>
    <rPh sb="4" eb="6">
      <t>タイショウ</t>
    </rPh>
    <rPh sb="6" eb="9">
      <t>ジギョウショ</t>
    </rPh>
    <rPh sb="9" eb="10">
      <t>スウ</t>
    </rPh>
    <rPh sb="10" eb="11">
      <t>トウ</t>
    </rPh>
    <rPh sb="13" eb="15">
      <t>ミコ</t>
    </rPh>
    <rPh sb="17" eb="19">
      <t>ガイスウ</t>
    </rPh>
    <rPh sb="20" eb="21">
      <t>サ</t>
    </rPh>
    <rPh sb="22" eb="23">
      <t>ツカ</t>
    </rPh>
    <rPh sb="30" eb="32">
      <t>ヨサン</t>
    </rPh>
    <rPh sb="32" eb="34">
      <t>セキサン</t>
    </rPh>
    <rPh sb="34" eb="35">
      <t>ジョウ</t>
    </rPh>
    <rPh sb="36" eb="38">
      <t>スウジ</t>
    </rPh>
    <rPh sb="39" eb="41">
      <t>トウケイ</t>
    </rPh>
    <rPh sb="41" eb="43">
      <t>チョウサ</t>
    </rPh>
    <rPh sb="43" eb="44">
      <t>トウ</t>
    </rPh>
    <rPh sb="45" eb="47">
      <t>ハアク</t>
    </rPh>
    <rPh sb="51" eb="53">
      <t>スウジ</t>
    </rPh>
    <rPh sb="54" eb="56">
      <t>キサイ</t>
    </rPh>
    <phoneticPr fontId="2"/>
  </si>
  <si>
    <t>別表</t>
    <rPh sb="0" eb="2">
      <t>ベッピョウ</t>
    </rPh>
    <phoneticPr fontId="2"/>
  </si>
  <si>
    <t>都道府県の目安額</t>
    <rPh sb="0" eb="4">
      <t>トドウフケン</t>
    </rPh>
    <rPh sb="5" eb="7">
      <t>メヤス</t>
    </rPh>
    <rPh sb="7" eb="8">
      <t>ガク</t>
    </rPh>
    <phoneticPr fontId="2"/>
  </si>
  <si>
    <t>（目安額の項目）</t>
    <rPh sb="1" eb="4">
      <t>メヤスガク</t>
    </rPh>
    <rPh sb="5" eb="7">
      <t>コウモク</t>
    </rPh>
    <phoneticPr fontId="17"/>
  </si>
  <si>
    <t>①障害福祉サービス施設・事業所等における感染対策徹底支援事業（多機能型簡易居室の設置に要する費用を除く）（実施要綱３（１））</t>
    <rPh sb="1" eb="3">
      <t>ショウガイ</t>
    </rPh>
    <rPh sb="3" eb="5">
      <t>フクシ</t>
    </rPh>
    <rPh sb="9" eb="11">
      <t>シセツ</t>
    </rPh>
    <rPh sb="12" eb="15">
      <t>ジギョウショ</t>
    </rPh>
    <rPh sb="15" eb="16">
      <t>トウ</t>
    </rPh>
    <rPh sb="20" eb="22">
      <t>カンセン</t>
    </rPh>
    <rPh sb="22" eb="24">
      <t>タイサク</t>
    </rPh>
    <rPh sb="24" eb="26">
      <t>テッテイ</t>
    </rPh>
    <rPh sb="26" eb="28">
      <t>シエン</t>
    </rPh>
    <rPh sb="28" eb="30">
      <t>ジギョウ</t>
    </rPh>
    <rPh sb="31" eb="35">
      <t>タキノウガタ</t>
    </rPh>
    <rPh sb="35" eb="37">
      <t>カンイ</t>
    </rPh>
    <rPh sb="37" eb="39">
      <t>キョシツ</t>
    </rPh>
    <rPh sb="40" eb="42">
      <t>セッチ</t>
    </rPh>
    <rPh sb="43" eb="44">
      <t>ヨウ</t>
    </rPh>
    <rPh sb="46" eb="48">
      <t>ヒヨウ</t>
    </rPh>
    <rPh sb="49" eb="50">
      <t>ノゾ</t>
    </rPh>
    <rPh sb="53" eb="55">
      <t>ジッシ</t>
    </rPh>
    <rPh sb="55" eb="57">
      <t>ヨウコウ</t>
    </rPh>
    <phoneticPr fontId="17"/>
  </si>
  <si>
    <t>②障害福祉サービス施設・事業所等における感染対策徹底支援事業（多機能型簡易居室の設置に要する費用に限る）（実施要綱３（１））</t>
    <rPh sb="49" eb="50">
      <t>カギ</t>
    </rPh>
    <phoneticPr fontId="2"/>
  </si>
  <si>
    <t>③都道府県における衛生用品の備蓄等支援事業（都道府県における消毒液・マスク等の備蓄等）（実施要綱３（２）①）</t>
    <rPh sb="44" eb="46">
      <t>ジッシ</t>
    </rPh>
    <rPh sb="46" eb="48">
      <t>ヨウコウ</t>
    </rPh>
    <phoneticPr fontId="2"/>
  </si>
  <si>
    <t>④都道府県における衛生用品の備蓄等支援事業（緊急時の応援に係るコーディネート機能の確保等）（実施要綱３（２）②）</t>
    <rPh sb="46" eb="48">
      <t>ジッシ</t>
    </rPh>
    <rPh sb="48" eb="50">
      <t>ヨウコウ</t>
    </rPh>
    <phoneticPr fontId="2"/>
  </si>
  <si>
    <t>⑤都道府県における衛生用品の備蓄等支援事業（障害者支援施設等の感染防止対策のための相談・支援事業）（実施要綱３（２）③）</t>
    <rPh sb="50" eb="52">
      <t>ジッシ</t>
    </rPh>
    <rPh sb="52" eb="54">
      <t>ヨウコウ</t>
    </rPh>
    <phoneticPr fontId="2"/>
  </si>
  <si>
    <t>⑥障害福祉サービス再開に向けた支援事業（実施要綱３（３）①、②）</t>
    <rPh sb="1" eb="3">
      <t>ショウガイ</t>
    </rPh>
    <rPh sb="3" eb="5">
      <t>フクシ</t>
    </rPh>
    <rPh sb="9" eb="11">
      <t>サイカイ</t>
    </rPh>
    <rPh sb="12" eb="13">
      <t>ム</t>
    </rPh>
    <rPh sb="15" eb="17">
      <t>シエン</t>
    </rPh>
    <rPh sb="17" eb="19">
      <t>ジギョウ</t>
    </rPh>
    <rPh sb="20" eb="22">
      <t>ジッシ</t>
    </rPh>
    <rPh sb="22" eb="24">
      <t>ヨウコウ</t>
    </rPh>
    <phoneticPr fontId="17"/>
  </si>
  <si>
    <t>⑦障害福祉サービス施設・事業所等に勤務する職員に対する慰労金の支給事業（実施要綱３（４））</t>
    <rPh sb="1" eb="3">
      <t>ショウガイ</t>
    </rPh>
    <rPh sb="3" eb="5">
      <t>フクシ</t>
    </rPh>
    <rPh sb="9" eb="11">
      <t>シセツ</t>
    </rPh>
    <rPh sb="12" eb="15">
      <t>ジギョウショ</t>
    </rPh>
    <rPh sb="15" eb="16">
      <t>トウ</t>
    </rPh>
    <rPh sb="17" eb="19">
      <t>キンム</t>
    </rPh>
    <rPh sb="21" eb="23">
      <t>ショクイン</t>
    </rPh>
    <rPh sb="24" eb="25">
      <t>タイ</t>
    </rPh>
    <rPh sb="27" eb="30">
      <t>イロウキン</t>
    </rPh>
    <rPh sb="31" eb="33">
      <t>シキュウ</t>
    </rPh>
    <rPh sb="33" eb="35">
      <t>ジギョウ</t>
    </rPh>
    <rPh sb="36" eb="38">
      <t>ジッシ</t>
    </rPh>
    <rPh sb="38" eb="40">
      <t>ヨウコウ</t>
    </rPh>
    <phoneticPr fontId="17"/>
  </si>
  <si>
    <t>⑧都道府県の事務費支援事業（実施要綱３（５））</t>
    <rPh sb="1" eb="5">
      <t>トドウフケン</t>
    </rPh>
    <rPh sb="6" eb="9">
      <t>ジムヒ</t>
    </rPh>
    <rPh sb="9" eb="11">
      <t>シエン</t>
    </rPh>
    <rPh sb="11" eb="13">
      <t>ジギョウ</t>
    </rPh>
    <rPh sb="14" eb="16">
      <t>ジッシ</t>
    </rPh>
    <rPh sb="16" eb="18">
      <t>ヨウコウ</t>
    </rPh>
    <phoneticPr fontId="17"/>
  </si>
  <si>
    <t>①感染症対策徹底支援</t>
    <rPh sb="1" eb="4">
      <t>カンセンショウ</t>
    </rPh>
    <rPh sb="4" eb="6">
      <t>タイサク</t>
    </rPh>
    <rPh sb="6" eb="8">
      <t>テッテイ</t>
    </rPh>
    <rPh sb="8" eb="10">
      <t>シエン</t>
    </rPh>
    <phoneticPr fontId="1"/>
  </si>
  <si>
    <t>④コーディネート</t>
    <phoneticPr fontId="1"/>
  </si>
  <si>
    <t>⑤相談・支援</t>
    <rPh sb="1" eb="3">
      <t>ソウダン</t>
    </rPh>
    <rPh sb="4" eb="6">
      <t>シエン</t>
    </rPh>
    <phoneticPr fontId="1"/>
  </si>
  <si>
    <t>⑥再開・環境整備</t>
    <rPh sb="1" eb="3">
      <t>サイカイ</t>
    </rPh>
    <rPh sb="4" eb="6">
      <t>カンキョウ</t>
    </rPh>
    <rPh sb="6" eb="8">
      <t>セイビ</t>
    </rPh>
    <phoneticPr fontId="1"/>
  </si>
  <si>
    <t>⑦慰労金支給</t>
    <rPh sb="1" eb="4">
      <t>イロウキン</t>
    </rPh>
    <rPh sb="4" eb="6">
      <t>シキュウ</t>
    </rPh>
    <phoneticPr fontId="1"/>
  </si>
  <si>
    <t>⑧事務費</t>
    <rPh sb="1" eb="4">
      <t>ジムヒ</t>
    </rPh>
    <phoneticPr fontId="2"/>
  </si>
  <si>
    <t>合計</t>
    <rPh sb="0" eb="2">
      <t>ゴウケイ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</si>
</sst>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6"/>
      <name val="ＭＳ Ｐゴシック"/>
      <family val="3"/>
      <charset val="128"/>
    </font>
    <font>
      <u/>
      <sz val="12"/>
      <name val="ＭＳ Ｐゴシック"/>
      <family val="3"/>
      <charset val="128"/>
    </font>
    <font>
      <b/>
      <sz val="16"/>
      <name val="ＭＳ Ｐゴシック"/>
      <family val="3"/>
      <charset val="128"/>
    </font>
    <font>
      <sz val="11"/>
      <color theme="1"/>
      <name val="ＭＳ Ｐゴシック"/>
      <family val="3"/>
      <charset val="128"/>
      <scheme val="minor"/>
    </font>
    <font>
      <u/>
      <sz val="11"/>
      <color theme="10"/>
      <name val="ＭＳ Ｐゴシック"/>
      <family val="3"/>
      <charset val="128"/>
      <scheme val="minor"/>
    </font>
    <font>
      <sz val="16"/>
      <color theme="1"/>
      <name val="ＭＳ Ｐゴシック"/>
      <family val="3"/>
      <charset val="128"/>
    </font>
    <font>
      <sz val="22"/>
      <color theme="1"/>
      <name val="ＭＳ Ｐゴシック"/>
      <family val="3"/>
      <charset val="128"/>
    </font>
    <font>
      <u/>
      <sz val="16"/>
      <color theme="1"/>
      <name val="ＭＳ Ｐゴシック"/>
      <family val="3"/>
      <charset val="128"/>
    </font>
    <font>
      <sz val="12"/>
      <color theme="1"/>
      <name val="ＭＳ Ｐゴシック"/>
      <family val="3"/>
      <charset val="128"/>
    </font>
    <font>
      <b/>
      <sz val="16"/>
      <color theme="1"/>
      <name val="ＭＳ Ｐゴシック"/>
      <family val="3"/>
      <charset val="128"/>
    </font>
    <font>
      <sz val="14"/>
      <name val="ＭＳ ゴシック"/>
      <family val="3"/>
      <charset val="128"/>
    </font>
    <font>
      <sz val="16"/>
      <name val="ＭＳ ゴシック"/>
      <family val="3"/>
      <charset val="128"/>
    </font>
    <font>
      <sz val="14"/>
      <color theme="1"/>
      <name val="ＭＳ ゴシック"/>
      <family val="3"/>
      <charset val="128"/>
    </font>
    <font>
      <sz val="6"/>
      <name val="ＭＳ Ｐゴシック"/>
      <family val="2"/>
      <charset val="128"/>
      <scheme val="minor"/>
    </font>
  </fonts>
  <fills count="3">
    <fill>
      <patternFill patternType="none"/>
    </fill>
    <fill>
      <patternFill patternType="gray125"/>
    </fill>
    <fill>
      <patternFill patternType="solid">
        <fgColor theme="3" tint="0.79998168889431442"/>
        <bgColor indexed="64"/>
      </patternFill>
    </fill>
  </fills>
  <borders count="51">
    <border>
      <left/>
      <right/>
      <top/>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mediumDashed">
        <color indexed="64"/>
      </left>
      <right style="thin">
        <color indexed="64"/>
      </right>
      <top style="mediumDashed">
        <color indexed="64"/>
      </top>
      <bottom style="thin">
        <color indexed="64"/>
      </bottom>
      <diagonal/>
    </border>
    <border>
      <left/>
      <right style="thin">
        <color indexed="64"/>
      </right>
      <top/>
      <bottom style="thin">
        <color indexed="64"/>
      </bottom>
      <diagonal/>
    </border>
    <border>
      <left style="mediumDashed">
        <color indexed="64"/>
      </left>
      <right style="mediumDashed">
        <color indexed="64"/>
      </right>
      <top style="mediumDashed">
        <color indexed="64"/>
      </top>
      <bottom style="thin">
        <color indexed="64"/>
      </bottom>
      <diagonal/>
    </border>
    <border>
      <left style="mediumDashed">
        <color indexed="64"/>
      </left>
      <right style="mediumDashed">
        <color indexed="64"/>
      </right>
      <top style="thin">
        <color indexed="64"/>
      </top>
      <bottom style="medium">
        <color indexed="64"/>
      </bottom>
      <diagonal/>
    </border>
    <border>
      <left style="mediumDashed">
        <color indexed="64"/>
      </left>
      <right/>
      <top/>
      <bottom style="thin">
        <color indexed="64"/>
      </bottom>
      <diagonal/>
    </border>
    <border>
      <left style="mediumDashed">
        <color indexed="64"/>
      </left>
      <right/>
      <top style="thin">
        <color indexed="64"/>
      </top>
      <bottom style="medium">
        <color indexed="64"/>
      </bottom>
      <diagonal/>
    </border>
    <border>
      <left style="dashed">
        <color indexed="64"/>
      </left>
      <right style="thin">
        <color indexed="64"/>
      </right>
      <top style="dashed">
        <color indexed="64"/>
      </top>
      <bottom style="thin">
        <color indexed="64"/>
      </bottom>
      <diagonal/>
    </border>
    <border>
      <left style="dashed">
        <color indexed="64"/>
      </left>
      <right style="thin">
        <color indexed="64"/>
      </right>
      <top style="thin">
        <color indexed="64"/>
      </top>
      <bottom style="medium">
        <color indexed="64"/>
      </bottom>
      <diagonal/>
    </border>
    <border>
      <left style="dashed">
        <color indexed="64"/>
      </left>
      <right/>
      <top style="dashed">
        <color indexed="64"/>
      </top>
      <bottom style="thin">
        <color indexed="64"/>
      </bottom>
      <diagonal/>
    </border>
    <border>
      <left style="dashed">
        <color indexed="64"/>
      </left>
      <right/>
      <top style="thin">
        <color indexed="64"/>
      </top>
      <bottom style="medium">
        <color indexed="64"/>
      </bottom>
      <diagonal/>
    </border>
    <border>
      <left/>
      <right/>
      <top/>
      <bottom style="thin">
        <color indexed="64"/>
      </bottom>
      <diagonal/>
    </border>
    <border>
      <left style="dashed">
        <color indexed="64"/>
      </left>
      <right style="dashed">
        <color indexed="64"/>
      </right>
      <top style="dashed">
        <color indexed="64"/>
      </top>
      <bottom style="thin">
        <color indexed="64"/>
      </bottom>
      <diagonal/>
    </border>
    <border>
      <left style="dashed">
        <color indexed="64"/>
      </left>
      <right style="dashed">
        <color indexed="64"/>
      </right>
      <top style="thin">
        <color indexed="64"/>
      </top>
      <bottom style="medium">
        <color indexed="64"/>
      </bottom>
      <diagonal/>
    </border>
    <border>
      <left style="dashed">
        <color indexed="64"/>
      </left>
      <right style="mediumDashed">
        <color indexed="64"/>
      </right>
      <top style="dashed">
        <color indexed="64"/>
      </top>
      <bottom style="thin">
        <color indexed="64"/>
      </bottom>
      <diagonal/>
    </border>
    <border>
      <left style="medium">
        <color indexed="64"/>
      </left>
      <right style="thin">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dashed">
        <color indexed="64"/>
      </left>
      <right style="mediumDashed">
        <color indexed="64"/>
      </right>
      <top style="thin">
        <color indexed="64"/>
      </top>
      <bottom style="medium">
        <color indexed="64"/>
      </bottom>
      <diagonal/>
    </border>
    <border>
      <left style="mediumDashed">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Dashed">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Dashed">
        <color indexed="64"/>
      </bottom>
      <diagonal/>
    </border>
    <border>
      <left style="thin">
        <color indexed="64"/>
      </left>
      <right/>
      <top/>
      <bottom style="dashed">
        <color indexed="64"/>
      </bottom>
      <diagonal/>
    </border>
    <border>
      <left/>
      <right/>
      <top/>
      <bottom style="dashed">
        <color indexed="64"/>
      </bottom>
      <diagonal/>
    </border>
    <border>
      <left style="mediumDashed">
        <color indexed="64"/>
      </left>
      <right/>
      <top/>
      <bottom style="dashed">
        <color indexed="64"/>
      </bottom>
      <diagonal/>
    </border>
    <border>
      <left/>
      <right style="thin">
        <color indexed="64"/>
      </right>
      <top/>
      <bottom style="dashed">
        <color indexed="64"/>
      </bottom>
      <diagonal/>
    </border>
    <border>
      <left style="thin">
        <color indexed="64"/>
      </left>
      <right/>
      <top/>
      <bottom/>
      <diagonal/>
    </border>
    <border>
      <left style="mediumDashed">
        <color indexed="64"/>
      </left>
      <right style="thin">
        <color indexed="64"/>
      </right>
      <top style="mediumDashed">
        <color indexed="64"/>
      </top>
      <bottom/>
      <diagonal/>
    </border>
    <border>
      <left style="mediumDashed">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mediumDashed">
        <color indexed="64"/>
      </left>
      <right style="thin">
        <color indexed="64"/>
      </right>
      <top style="mediumDashed">
        <color indexed="64"/>
      </top>
      <bottom style="dashed">
        <color indexed="64"/>
      </bottom>
      <diagonal/>
    </border>
    <border>
      <left style="thin">
        <color indexed="64"/>
      </left>
      <right style="thin">
        <color indexed="64"/>
      </right>
      <top style="mediumDashed">
        <color indexed="64"/>
      </top>
      <bottom style="dashed">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mediumDashed">
        <color indexed="64"/>
      </bottom>
      <diagonal/>
    </border>
    <border>
      <left/>
      <right/>
      <top/>
      <bottom style="mediumDashed">
        <color indexed="64"/>
      </bottom>
      <diagonal/>
    </border>
    <border>
      <left/>
      <right style="thin">
        <color indexed="64"/>
      </right>
      <top/>
      <bottom style="mediumDashed">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s>
  <cellStyleXfs count="4">
    <xf numFmtId="0" fontId="0" fillId="0" borderId="0">
      <alignment vertical="center"/>
    </xf>
    <xf numFmtId="0" fontId="8" fillId="0" borderId="0" applyNumberFormat="0" applyFill="0" applyBorder="0" applyAlignment="0" applyProtection="0">
      <alignment vertical="center"/>
    </xf>
    <xf numFmtId="38" fontId="1" fillId="0" borderId="0" applyFont="0" applyFill="0" applyBorder="0" applyAlignment="0" applyProtection="0">
      <alignment vertical="center"/>
    </xf>
    <xf numFmtId="0" fontId="7" fillId="0" borderId="0">
      <alignment vertical="center"/>
    </xf>
  </cellStyleXfs>
  <cellXfs count="86">
    <xf numFmtId="0" fontId="0" fillId="0" borderId="0" xfId="0">
      <alignment vertical="center"/>
    </xf>
    <xf numFmtId="0" fontId="14" fillId="0" borderId="0" xfId="0" applyFont="1">
      <alignment vertical="center"/>
    </xf>
    <xf numFmtId="0" fontId="14" fillId="0" borderId="0" xfId="0" applyFont="1" applyAlignment="1">
      <alignment horizontal="center" vertical="center"/>
    </xf>
    <xf numFmtId="0" fontId="15" fillId="0" borderId="0" xfId="0" applyFont="1" applyAlignment="1">
      <alignment horizontal="right" vertical="center"/>
    </xf>
    <xf numFmtId="0" fontId="16" fillId="0" borderId="0" xfId="0" applyFont="1">
      <alignment vertical="center"/>
    </xf>
    <xf numFmtId="0" fontId="16" fillId="0" borderId="0" xfId="0" applyFont="1" applyAlignment="1">
      <alignment horizontal="left" vertical="center" indent="1"/>
    </xf>
    <xf numFmtId="0" fontId="15" fillId="0" borderId="28" xfId="0" applyFont="1" applyBorder="1" applyAlignment="1">
      <alignment horizontal="center" vertical="center" wrapText="1"/>
    </xf>
    <xf numFmtId="0" fontId="15" fillId="0" borderId="28" xfId="0" applyFont="1" applyBorder="1">
      <alignment vertical="center"/>
    </xf>
    <xf numFmtId="0" fontId="15" fillId="0" borderId="28" xfId="0" applyFont="1" applyBorder="1" applyAlignment="1">
      <alignment horizontal="center" vertical="center"/>
    </xf>
    <xf numFmtId="38" fontId="15" fillId="0" borderId="28" xfId="2" applyFont="1" applyBorder="1">
      <alignment vertical="center"/>
    </xf>
    <xf numFmtId="38" fontId="15" fillId="0" borderId="28" xfId="0" applyNumberFormat="1" applyFont="1" applyBorder="1">
      <alignment vertical="center"/>
    </xf>
    <xf numFmtId="0" fontId="15" fillId="0" borderId="0" xfId="0" applyFont="1" applyAlignment="1">
      <alignment horizontal="center" vertical="center"/>
    </xf>
    <xf numFmtId="0" fontId="15" fillId="0" borderId="49" xfId="0" applyFont="1" applyBorder="1" applyAlignment="1">
      <alignment horizontal="center" vertical="center"/>
    </xf>
    <xf numFmtId="0" fontId="15" fillId="0" borderId="50" xfId="0" applyFont="1" applyBorder="1" applyAlignment="1">
      <alignment horizontal="center" vertical="center"/>
    </xf>
    <xf numFmtId="0" fontId="12" fillId="0" borderId="0" xfId="0" applyFont="1" applyBorder="1" applyAlignment="1" applyProtection="1">
      <alignment horizontal="right" vertical="center" wrapText="1"/>
      <protection locked="0"/>
    </xf>
    <xf numFmtId="0" fontId="3" fillId="0" borderId="3" xfId="0" applyFont="1" applyBorder="1" applyAlignment="1" applyProtection="1">
      <alignment horizontal="center" vertical="center"/>
      <protection locked="0"/>
    </xf>
    <xf numFmtId="38" fontId="3" fillId="0" borderId="4" xfId="2" applyFont="1" applyBorder="1" applyAlignment="1" applyProtection="1">
      <alignment horizontal="right" vertical="center"/>
      <protection locked="0"/>
    </xf>
    <xf numFmtId="38" fontId="3" fillId="0" borderId="18" xfId="2" applyFont="1" applyBorder="1" applyAlignment="1" applyProtection="1">
      <alignment horizontal="right" vertical="center"/>
      <protection locked="0"/>
    </xf>
    <xf numFmtId="38" fontId="3" fillId="0" borderId="11" xfId="2" applyFont="1" applyBorder="1" applyAlignment="1" applyProtection="1">
      <alignment horizontal="right" vertical="center"/>
      <protection locked="0"/>
    </xf>
    <xf numFmtId="38" fontId="3" fillId="0" borderId="15" xfId="2" applyFont="1" applyBorder="1" applyAlignment="1" applyProtection="1">
      <alignment horizontal="right" vertical="center"/>
      <protection locked="0"/>
    </xf>
    <xf numFmtId="38" fontId="3" fillId="0" borderId="13" xfId="2" applyFont="1" applyBorder="1" applyAlignment="1" applyProtection="1">
      <alignment horizontal="right" vertical="center"/>
      <protection locked="0"/>
    </xf>
    <xf numFmtId="38" fontId="3" fillId="0" borderId="9" xfId="2" applyFont="1" applyBorder="1" applyAlignment="1" applyProtection="1">
      <alignment horizontal="right" vertical="center"/>
      <protection locked="0"/>
    </xf>
    <xf numFmtId="0" fontId="6" fillId="0" borderId="0" xfId="0" applyFont="1" applyAlignment="1" applyProtection="1">
      <alignment horizontal="left" vertical="center"/>
    </xf>
    <xf numFmtId="0" fontId="4" fillId="0" borderId="0" xfId="0" applyFont="1" applyAlignment="1" applyProtection="1">
      <alignment horizontal="left" vertical="center"/>
    </xf>
    <xf numFmtId="0" fontId="4" fillId="0" borderId="0" xfId="0" applyFont="1" applyProtection="1">
      <alignment vertical="center"/>
    </xf>
    <xf numFmtId="0" fontId="3" fillId="0" borderId="0" xfId="0" applyFont="1" applyProtection="1">
      <alignment vertical="center"/>
    </xf>
    <xf numFmtId="0" fontId="13" fillId="0" borderId="0" xfId="0" applyFont="1" applyBorder="1" applyAlignment="1" applyProtection="1">
      <alignment horizontal="center" vertical="center" wrapText="1"/>
    </xf>
    <xf numFmtId="0" fontId="10" fillId="0" borderId="0" xfId="0" applyFont="1" applyBorder="1" applyAlignment="1" applyProtection="1">
      <alignment horizontal="center" vertical="center" wrapText="1"/>
    </xf>
    <xf numFmtId="0" fontId="9" fillId="0" borderId="0" xfId="0" applyFont="1" applyBorder="1" applyAlignment="1" applyProtection="1">
      <alignment horizontal="right" vertical="center" wrapText="1"/>
    </xf>
    <xf numFmtId="0" fontId="11" fillId="0" borderId="0" xfId="0" applyFont="1" applyBorder="1" applyAlignment="1" applyProtection="1">
      <alignment horizontal="center" vertical="center" wrapText="1"/>
    </xf>
    <xf numFmtId="0" fontId="3" fillId="0" borderId="0" xfId="0" applyFont="1" applyAlignment="1" applyProtection="1">
      <alignment horizontal="left" vertical="center"/>
    </xf>
    <xf numFmtId="0" fontId="9" fillId="0" borderId="0" xfId="0" applyFont="1" applyBorder="1" applyAlignment="1" applyProtection="1">
      <alignment horizontal="center" vertical="center" wrapText="1"/>
    </xf>
    <xf numFmtId="0" fontId="4" fillId="0" borderId="0" xfId="0" applyFont="1" applyBorder="1" applyAlignment="1" applyProtection="1">
      <alignment horizontal="right"/>
    </xf>
    <xf numFmtId="0" fontId="3" fillId="0" borderId="0" xfId="0" applyFont="1" applyAlignment="1" applyProtection="1">
      <alignment horizontal="center" vertical="center"/>
    </xf>
    <xf numFmtId="0" fontId="12" fillId="0" borderId="0" xfId="0" applyFont="1" applyBorder="1" applyAlignment="1" applyProtection="1">
      <alignment horizontal="right" vertical="center" wrapText="1"/>
    </xf>
    <xf numFmtId="0" fontId="5" fillId="0" borderId="0" xfId="0" applyFont="1" applyBorder="1" applyProtection="1">
      <alignment vertical="center"/>
    </xf>
    <xf numFmtId="0" fontId="3" fillId="0" borderId="0" xfId="0" applyFont="1" applyAlignment="1" applyProtection="1">
      <alignment horizontal="right" vertical="center" wrapText="1"/>
    </xf>
    <xf numFmtId="0" fontId="3" fillId="0" borderId="1" xfId="0" applyFont="1" applyFill="1" applyBorder="1" applyAlignment="1" applyProtection="1">
      <alignment horizontal="right" vertical="center" wrapText="1"/>
    </xf>
    <xf numFmtId="0" fontId="3" fillId="0" borderId="32" xfId="0" applyFont="1" applyBorder="1" applyAlignment="1" applyProtection="1">
      <alignment horizontal="center" vertical="center" wrapText="1"/>
    </xf>
    <xf numFmtId="0" fontId="3" fillId="0" borderId="43" xfId="0" applyFont="1" applyBorder="1" applyAlignment="1" applyProtection="1">
      <alignment horizontal="center" vertical="center" wrapText="1"/>
    </xf>
    <xf numFmtId="0" fontId="3" fillId="0" borderId="44" xfId="0" applyFont="1" applyBorder="1" applyAlignment="1" applyProtection="1">
      <alignment horizontal="center" vertical="center" wrapText="1"/>
    </xf>
    <xf numFmtId="0" fontId="3" fillId="0" borderId="45" xfId="0" applyFont="1" applyBorder="1" applyAlignment="1" applyProtection="1">
      <alignment horizontal="center" vertical="center" wrapText="1"/>
    </xf>
    <xf numFmtId="0" fontId="3" fillId="0" borderId="27" xfId="0" applyFont="1" applyBorder="1" applyAlignment="1" applyProtection="1">
      <alignment horizontal="center" vertical="center" wrapText="1"/>
    </xf>
    <xf numFmtId="0" fontId="3" fillId="0" borderId="27" xfId="0" applyFont="1" applyBorder="1" applyAlignment="1" applyProtection="1">
      <alignment horizontal="center" vertical="center" wrapText="1" justifyLastLine="1"/>
    </xf>
    <xf numFmtId="0" fontId="3" fillId="0" borderId="30" xfId="0" applyFont="1" applyBorder="1" applyAlignment="1" applyProtection="1">
      <alignment horizontal="center" vertical="center" wrapText="1" justifyLastLine="1"/>
    </xf>
    <xf numFmtId="0" fontId="3" fillId="0" borderId="0" xfId="0" applyFont="1" applyAlignment="1" applyProtection="1">
      <alignment vertical="center" wrapText="1"/>
    </xf>
    <xf numFmtId="0" fontId="3" fillId="0" borderId="20" xfId="0" applyFont="1" applyFill="1" applyBorder="1" applyAlignment="1" applyProtection="1">
      <alignment horizontal="right" vertical="center" wrapText="1"/>
    </xf>
    <xf numFmtId="0" fontId="3" fillId="0" borderId="40" xfId="0" applyFont="1" applyFill="1" applyBorder="1" applyAlignment="1" applyProtection="1">
      <alignment horizontal="center" vertical="center" wrapText="1" justifyLastLine="1"/>
    </xf>
    <xf numFmtId="0" fontId="3" fillId="0" borderId="33" xfId="0" applyFont="1" applyFill="1" applyBorder="1" applyAlignment="1" applyProtection="1">
      <alignment horizontal="center" vertical="center" wrapText="1" justifyLastLine="1"/>
    </xf>
    <xf numFmtId="0" fontId="3" fillId="0" borderId="41" xfId="0" applyFont="1" applyFill="1" applyBorder="1" applyAlignment="1" applyProtection="1">
      <alignment horizontal="center" vertical="center" wrapText="1" justifyLastLine="1"/>
    </xf>
    <xf numFmtId="0" fontId="3" fillId="0" borderId="42" xfId="0" applyFont="1" applyFill="1" applyBorder="1" applyAlignment="1" applyProtection="1">
      <alignment horizontal="center" vertical="center" wrapText="1" justifyLastLine="1"/>
    </xf>
    <xf numFmtId="0" fontId="3" fillId="0" borderId="34" xfId="0" applyFont="1" applyFill="1" applyBorder="1" applyAlignment="1" applyProtection="1">
      <alignment horizontal="center" vertical="center" wrapText="1" justifyLastLine="1"/>
    </xf>
    <xf numFmtId="0" fontId="3" fillId="0" borderId="35" xfId="0" applyFont="1" applyFill="1" applyBorder="1" applyAlignment="1" applyProtection="1">
      <alignment horizontal="center" vertical="center" wrapText="1" justifyLastLine="1"/>
    </xf>
    <xf numFmtId="0" fontId="3" fillId="0" borderId="36" xfId="0" applyFont="1" applyFill="1" applyBorder="1" applyAlignment="1" applyProtection="1">
      <alignment horizontal="center" vertical="center" wrapText="1" justifyLastLine="1"/>
    </xf>
    <xf numFmtId="0" fontId="3" fillId="0" borderId="37" xfId="0" applyFont="1" applyFill="1" applyBorder="1" applyAlignment="1" applyProtection="1">
      <alignment horizontal="center" vertical="center" wrapText="1" justifyLastLine="1"/>
    </xf>
    <xf numFmtId="0" fontId="3" fillId="0" borderId="38" xfId="0" applyFont="1" applyFill="1" applyBorder="1" applyAlignment="1" applyProtection="1">
      <alignment horizontal="center" vertical="center" wrapText="1" justifyLastLine="1"/>
    </xf>
    <xf numFmtId="0" fontId="3" fillId="0" borderId="46" xfId="0" applyFont="1" applyBorder="1" applyAlignment="1" applyProtection="1">
      <alignment horizontal="center" vertical="center" wrapText="1"/>
    </xf>
    <xf numFmtId="0" fontId="3" fillId="0" borderId="47" xfId="0" applyFont="1" applyBorder="1" applyAlignment="1" applyProtection="1">
      <alignment horizontal="center" vertical="center" wrapText="1"/>
    </xf>
    <xf numFmtId="0" fontId="3" fillId="0" borderId="48" xfId="0" applyFont="1" applyBorder="1" applyAlignment="1" applyProtection="1">
      <alignment horizontal="center" vertical="center" wrapText="1"/>
    </xf>
    <xf numFmtId="0" fontId="3" fillId="0" borderId="29" xfId="0" applyFont="1" applyBorder="1" applyAlignment="1" applyProtection="1">
      <alignment horizontal="center" vertical="center" wrapText="1"/>
    </xf>
    <xf numFmtId="0" fontId="3" fillId="0" borderId="28" xfId="0" applyFont="1" applyBorder="1" applyAlignment="1" applyProtection="1">
      <alignment horizontal="center" vertical="center" wrapText="1" justifyLastLine="1"/>
    </xf>
    <xf numFmtId="0" fontId="3" fillId="0" borderId="31" xfId="0" applyFont="1" applyBorder="1" applyAlignment="1" applyProtection="1">
      <alignment horizontal="center" vertical="center" wrapText="1" justifyLastLine="1"/>
    </xf>
    <xf numFmtId="0" fontId="3" fillId="0" borderId="2" xfId="0" applyFont="1" applyFill="1" applyBorder="1" applyAlignment="1" applyProtection="1">
      <alignment horizontal="left" vertical="center" wrapText="1"/>
    </xf>
    <xf numFmtId="0" fontId="3" fillId="0" borderId="5" xfId="0" applyFont="1" applyFill="1" applyBorder="1" applyAlignment="1" applyProtection="1">
      <alignment horizontal="distributed" vertical="center" wrapText="1" justifyLastLine="1"/>
    </xf>
    <xf numFmtId="0" fontId="3" fillId="0" borderId="17" xfId="0" applyFont="1" applyFill="1" applyBorder="1" applyAlignment="1" applyProtection="1">
      <alignment horizontal="distributed" vertical="center" wrapText="1" justifyLastLine="1"/>
    </xf>
    <xf numFmtId="0" fontId="3" fillId="0" borderId="16" xfId="0" applyFont="1" applyFill="1" applyBorder="1" applyAlignment="1" applyProtection="1">
      <alignment horizontal="distributed" vertical="center" wrapText="1" justifyLastLine="1"/>
    </xf>
    <xf numFmtId="0" fontId="3" fillId="0" borderId="10" xfId="0" applyFont="1" applyFill="1" applyBorder="1" applyAlignment="1" applyProtection="1">
      <alignment horizontal="distributed" vertical="center" wrapText="1" justifyLastLine="1"/>
    </xf>
    <xf numFmtId="0" fontId="3" fillId="0" borderId="7" xfId="0" applyFont="1" applyFill="1" applyBorder="1" applyAlignment="1" applyProtection="1">
      <alignment horizontal="distributed" vertical="center" wrapText="1" justifyLastLine="1"/>
    </xf>
    <xf numFmtId="0" fontId="3" fillId="0" borderId="19" xfId="0" applyFont="1" applyFill="1" applyBorder="1" applyAlignment="1" applyProtection="1">
      <alignment horizontal="distributed" vertical="center" wrapText="1" justifyLastLine="1"/>
    </xf>
    <xf numFmtId="0" fontId="3" fillId="0" borderId="12" xfId="0" applyFont="1" applyFill="1" applyBorder="1" applyAlignment="1" applyProtection="1">
      <alignment horizontal="distributed" vertical="center" wrapText="1" justifyLastLine="1"/>
    </xf>
    <xf numFmtId="0" fontId="3" fillId="0" borderId="14" xfId="0" applyFont="1" applyFill="1" applyBorder="1" applyAlignment="1" applyProtection="1">
      <alignment horizontal="distributed" vertical="center" wrapText="1" justifyLastLine="1"/>
    </xf>
    <xf numFmtId="0" fontId="3" fillId="0" borderId="5" xfId="0" applyFont="1" applyFill="1" applyBorder="1" applyAlignment="1" applyProtection="1">
      <alignment horizontal="center" vertical="center" wrapText="1" justifyLastLine="1"/>
    </xf>
    <xf numFmtId="0" fontId="3" fillId="0" borderId="39" xfId="0" applyFont="1" applyFill="1" applyBorder="1" applyAlignment="1" applyProtection="1">
      <alignment horizontal="center" vertical="center" wrapText="1" justifyLastLine="1"/>
    </xf>
    <xf numFmtId="0" fontId="3" fillId="0" borderId="8" xfId="0" applyFont="1" applyFill="1" applyBorder="1" applyAlignment="1" applyProtection="1">
      <alignment horizontal="distributed" vertical="center" wrapText="1" justifyLastLine="1"/>
    </xf>
    <xf numFmtId="0" fontId="3" fillId="0" borderId="6" xfId="0" applyFont="1" applyFill="1" applyBorder="1" applyAlignment="1" applyProtection="1">
      <alignment horizontal="distributed" vertical="center" wrapText="1" justifyLastLine="1"/>
    </xf>
    <xf numFmtId="38" fontId="3" fillId="2" borderId="21" xfId="2" applyFont="1" applyFill="1" applyBorder="1" applyAlignment="1" applyProtection="1">
      <alignment horizontal="right" vertical="center"/>
    </xf>
    <xf numFmtId="38" fontId="3" fillId="2" borderId="22" xfId="2" applyFont="1" applyFill="1" applyBorder="1" applyAlignment="1" applyProtection="1">
      <alignment horizontal="right" vertical="center"/>
    </xf>
    <xf numFmtId="38" fontId="3" fillId="2" borderId="23" xfId="2" applyFont="1" applyFill="1" applyBorder="1" applyAlignment="1" applyProtection="1">
      <alignment horizontal="right" vertical="center"/>
    </xf>
    <xf numFmtId="38" fontId="3" fillId="2" borderId="13" xfId="2" applyFont="1" applyFill="1" applyBorder="1" applyAlignment="1" applyProtection="1">
      <alignment horizontal="right" vertical="center"/>
    </xf>
    <xf numFmtId="38" fontId="3" fillId="2" borderId="4" xfId="2" applyFont="1" applyFill="1" applyBorder="1" applyAlignment="1" applyProtection="1">
      <alignment horizontal="right" vertical="center"/>
    </xf>
    <xf numFmtId="38" fontId="3" fillId="2" borderId="24" xfId="2" applyFont="1" applyFill="1" applyBorder="1" applyAlignment="1" applyProtection="1">
      <alignment horizontal="right" vertical="center"/>
    </xf>
    <xf numFmtId="38" fontId="3" fillId="2" borderId="25" xfId="2" applyFont="1" applyFill="1" applyBorder="1" applyAlignment="1" applyProtection="1">
      <alignment horizontal="right" vertical="center"/>
    </xf>
    <xf numFmtId="38" fontId="3" fillId="2" borderId="26" xfId="2" applyFont="1" applyFill="1" applyBorder="1" applyAlignment="1" applyProtection="1">
      <alignment horizontal="right" vertical="center"/>
    </xf>
    <xf numFmtId="0" fontId="0" fillId="0" borderId="0" xfId="0" applyFont="1" applyAlignment="1" applyProtection="1">
      <alignment horizontal="left" vertical="center"/>
    </xf>
    <xf numFmtId="0" fontId="3" fillId="0" borderId="0" xfId="0" applyFont="1" applyAlignment="1" applyProtection="1">
      <alignment vertical="center"/>
    </xf>
    <xf numFmtId="38" fontId="3" fillId="0" borderId="0" xfId="0" applyNumberFormat="1" applyFont="1" applyAlignment="1" applyProtection="1">
      <alignment horizontal="left" vertical="center"/>
    </xf>
  </cellXfs>
  <cellStyles count="4">
    <cellStyle name="ハイパーリンク 2" xfId="1"/>
    <cellStyle name="桁区切り" xfId="2" builtinId="6"/>
    <cellStyle name="標準" xfId="0" builtinId="0"/>
    <cellStyle name="標準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11206</xdr:colOff>
      <xdr:row>8</xdr:row>
      <xdr:rowOff>0</xdr:rowOff>
    </xdr:from>
    <xdr:to>
      <xdr:col>1</xdr:col>
      <xdr:colOff>9525</xdr:colOff>
      <xdr:row>10</xdr:row>
      <xdr:rowOff>371475</xdr:rowOff>
    </xdr:to>
    <xdr:cxnSp macro="">
      <xdr:nvCxnSpPr>
        <xdr:cNvPr id="3" name="直線コネクタ 2"/>
        <xdr:cNvCxnSpPr/>
      </xdr:nvCxnSpPr>
      <xdr:spPr>
        <a:xfrm>
          <a:off x="11206" y="3272118"/>
          <a:ext cx="2026584" cy="1626533"/>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15"/>
  <sheetViews>
    <sheetView showGridLines="0" showZeros="0" tabSelected="1" zoomScale="70" zoomScaleNormal="70" zoomScaleSheetLayoutView="85" workbookViewId="0">
      <selection activeCell="A12" sqref="A12"/>
    </sheetView>
  </sheetViews>
  <sheetFormatPr defaultColWidth="8" defaultRowHeight="14.25" x14ac:dyDescent="0.15"/>
  <cols>
    <col min="1" max="1" width="15.625" style="33" customWidth="1"/>
    <col min="2" max="25" width="15.625" style="30" customWidth="1"/>
    <col min="26" max="26" width="18.625" style="30" customWidth="1"/>
    <col min="27" max="27" width="25.625" style="25" customWidth="1"/>
    <col min="28" max="16384" width="8" style="25"/>
  </cols>
  <sheetData>
    <row r="1" spans="1:27" ht="33.75" customHeight="1" x14ac:dyDescent="0.15">
      <c r="A1" s="22" t="s">
        <v>56</v>
      </c>
      <c r="B1" s="23"/>
      <c r="C1" s="23"/>
      <c r="D1" s="23"/>
      <c r="E1" s="23"/>
      <c r="F1" s="23"/>
      <c r="G1" s="23"/>
      <c r="H1" s="23"/>
      <c r="I1" s="23"/>
      <c r="J1" s="23"/>
      <c r="K1" s="23"/>
      <c r="L1" s="23"/>
      <c r="M1" s="23"/>
      <c r="N1" s="23"/>
      <c r="O1" s="23"/>
      <c r="P1" s="23"/>
      <c r="Q1" s="23"/>
      <c r="R1" s="23"/>
      <c r="S1" s="23"/>
      <c r="T1" s="23"/>
      <c r="U1" s="23"/>
      <c r="V1" s="23"/>
      <c r="W1" s="23"/>
      <c r="X1" s="23"/>
      <c r="Y1" s="23"/>
      <c r="Z1" s="23"/>
      <c r="AA1" s="24"/>
    </row>
    <row r="2" spans="1:27" ht="67.5" customHeight="1" x14ac:dyDescent="0.15">
      <c r="A2" s="26" t="s">
        <v>57</v>
      </c>
      <c r="B2" s="26"/>
      <c r="C2" s="26"/>
      <c r="D2" s="26"/>
      <c r="E2" s="26"/>
      <c r="F2" s="26"/>
      <c r="G2" s="26"/>
      <c r="H2" s="26"/>
      <c r="I2" s="26"/>
      <c r="J2" s="26"/>
      <c r="K2" s="26"/>
      <c r="L2" s="26"/>
      <c r="M2" s="26"/>
      <c r="N2" s="26"/>
      <c r="O2" s="26"/>
      <c r="P2" s="26"/>
      <c r="Q2" s="26"/>
      <c r="R2" s="26"/>
      <c r="S2" s="26"/>
      <c r="T2" s="26"/>
      <c r="U2" s="26"/>
      <c r="V2" s="26"/>
      <c r="W2" s="26"/>
      <c r="X2" s="26"/>
      <c r="Y2" s="26"/>
      <c r="Z2" s="26"/>
      <c r="AA2" s="27"/>
    </row>
    <row r="3" spans="1:27" ht="30" customHeight="1" x14ac:dyDescent="0.2">
      <c r="A3" s="28"/>
      <c r="B3" s="29"/>
      <c r="C3" s="29"/>
      <c r="D3" s="29"/>
      <c r="E3" s="29"/>
      <c r="F3" s="29"/>
      <c r="G3" s="29"/>
      <c r="H3" s="29"/>
      <c r="I3" s="29"/>
      <c r="J3" s="29"/>
      <c r="K3" s="29"/>
      <c r="L3" s="29"/>
      <c r="M3" s="29"/>
      <c r="N3" s="29"/>
      <c r="O3" s="29"/>
      <c r="P3" s="29"/>
      <c r="Q3" s="29"/>
      <c r="R3" s="29"/>
      <c r="S3" s="29"/>
      <c r="T3" s="29"/>
      <c r="U3" s="29"/>
      <c r="V3" s="29"/>
      <c r="Z3" s="31"/>
      <c r="AA3" s="32"/>
    </row>
    <row r="4" spans="1:27" ht="30" customHeight="1" x14ac:dyDescent="0.2">
      <c r="B4" s="29"/>
      <c r="C4" s="29"/>
      <c r="D4" s="29"/>
      <c r="E4" s="29"/>
      <c r="F4" s="29"/>
      <c r="G4" s="29"/>
      <c r="H4" s="29"/>
      <c r="I4" s="29"/>
      <c r="J4" s="29"/>
      <c r="K4" s="29"/>
      <c r="L4" s="29"/>
      <c r="M4" s="29"/>
      <c r="N4" s="29"/>
      <c r="O4" s="29"/>
      <c r="P4" s="29"/>
      <c r="Q4" s="29"/>
      <c r="R4" s="29"/>
      <c r="S4" s="29"/>
      <c r="T4" s="29"/>
      <c r="U4" s="29"/>
      <c r="V4" s="29"/>
      <c r="W4" s="34" t="s">
        <v>2</v>
      </c>
      <c r="X4" s="14">
        <v>1</v>
      </c>
      <c r="Y4" s="34"/>
      <c r="Z4" s="31"/>
      <c r="AA4" s="32"/>
    </row>
    <row r="5" spans="1:27" ht="30" customHeight="1" x14ac:dyDescent="0.2">
      <c r="B5" s="29"/>
      <c r="C5" s="29"/>
      <c r="D5" s="29"/>
      <c r="E5" s="29"/>
      <c r="F5" s="29"/>
      <c r="G5" s="29"/>
      <c r="H5" s="29"/>
      <c r="I5" s="29"/>
      <c r="J5" s="29"/>
      <c r="K5" s="29"/>
      <c r="L5" s="29"/>
      <c r="M5" s="29"/>
      <c r="N5" s="29"/>
      <c r="O5" s="29"/>
      <c r="P5" s="29"/>
      <c r="Q5" s="29"/>
      <c r="R5" s="29"/>
      <c r="S5" s="29"/>
      <c r="T5" s="29"/>
      <c r="U5" s="29"/>
      <c r="V5" s="29"/>
      <c r="W5" s="34" t="s">
        <v>3</v>
      </c>
      <c r="X5" s="14"/>
      <c r="Y5" s="34"/>
      <c r="Z5" s="31"/>
      <c r="AA5" s="32"/>
    </row>
    <row r="6" spans="1:27" ht="30" customHeight="1" x14ac:dyDescent="0.2">
      <c r="B6" s="29"/>
      <c r="C6" s="29"/>
      <c r="D6" s="29"/>
      <c r="E6" s="29"/>
      <c r="F6" s="29"/>
      <c r="G6" s="29"/>
      <c r="H6" s="29"/>
      <c r="I6" s="29"/>
      <c r="J6" s="29"/>
      <c r="K6" s="29"/>
      <c r="L6" s="29"/>
      <c r="M6" s="29"/>
      <c r="N6" s="29"/>
      <c r="O6" s="29"/>
      <c r="P6" s="29"/>
      <c r="Q6" s="29"/>
      <c r="R6" s="29"/>
      <c r="S6" s="29"/>
      <c r="T6" s="29"/>
      <c r="U6" s="29"/>
      <c r="V6" s="29"/>
      <c r="W6" s="34" t="s">
        <v>4</v>
      </c>
      <c r="X6" s="14"/>
      <c r="Y6" s="34"/>
      <c r="Z6" s="31"/>
      <c r="AA6" s="32"/>
    </row>
    <row r="7" spans="1:27" ht="30" customHeight="1" x14ac:dyDescent="0.15">
      <c r="B7" s="35"/>
      <c r="C7" s="35"/>
      <c r="D7" s="35"/>
      <c r="E7" s="35"/>
      <c r="F7" s="35"/>
      <c r="G7" s="35"/>
      <c r="H7" s="35"/>
      <c r="I7" s="35"/>
      <c r="J7" s="35"/>
      <c r="K7" s="35"/>
      <c r="L7" s="35"/>
      <c r="M7" s="35"/>
      <c r="N7" s="35"/>
      <c r="O7" s="35"/>
      <c r="P7" s="35"/>
      <c r="Q7" s="35"/>
      <c r="R7" s="35"/>
      <c r="S7" s="35"/>
      <c r="T7" s="35"/>
      <c r="U7" s="35"/>
      <c r="V7" s="35"/>
      <c r="W7" s="34" t="s">
        <v>5</v>
      </c>
      <c r="X7" s="14"/>
      <c r="Y7" s="34"/>
      <c r="Z7" s="25"/>
    </row>
    <row r="8" spans="1:27" ht="30" customHeight="1" thickBot="1" x14ac:dyDescent="0.2">
      <c r="B8" s="35"/>
      <c r="C8" s="35"/>
      <c r="D8" s="35"/>
      <c r="E8" s="35"/>
      <c r="F8" s="35"/>
      <c r="G8" s="35"/>
      <c r="H8" s="35"/>
      <c r="I8" s="35"/>
      <c r="J8" s="35"/>
      <c r="K8" s="35"/>
      <c r="L8" s="35"/>
      <c r="M8" s="35"/>
      <c r="N8" s="35"/>
      <c r="O8" s="35"/>
      <c r="P8" s="35"/>
      <c r="Q8" s="35"/>
      <c r="R8" s="35"/>
      <c r="S8" s="35"/>
      <c r="T8" s="35"/>
      <c r="U8" s="35"/>
      <c r="V8" s="35"/>
      <c r="W8" s="25"/>
      <c r="X8" s="25"/>
      <c r="Y8" s="25"/>
      <c r="Z8" s="36" t="s">
        <v>6</v>
      </c>
    </row>
    <row r="9" spans="1:27" s="45" customFormat="1" ht="75" customHeight="1" thickBot="1" x14ac:dyDescent="0.2">
      <c r="A9" s="37" t="s">
        <v>0</v>
      </c>
      <c r="B9" s="38" t="s">
        <v>80</v>
      </c>
      <c r="C9" s="38"/>
      <c r="D9" s="38"/>
      <c r="E9" s="38"/>
      <c r="F9" s="38"/>
      <c r="G9" s="38"/>
      <c r="H9" s="38" t="s">
        <v>81</v>
      </c>
      <c r="I9" s="38"/>
      <c r="J9" s="38"/>
      <c r="K9" s="38"/>
      <c r="L9" s="38"/>
      <c r="M9" s="38"/>
      <c r="N9" s="38" t="s">
        <v>82</v>
      </c>
      <c r="O9" s="38"/>
      <c r="P9" s="38"/>
      <c r="Q9" s="38"/>
      <c r="R9" s="38"/>
      <c r="S9" s="38"/>
      <c r="T9" s="39" t="s">
        <v>83</v>
      </c>
      <c r="U9" s="40"/>
      <c r="V9" s="41"/>
      <c r="W9" s="42" t="s">
        <v>84</v>
      </c>
      <c r="X9" s="42"/>
      <c r="Y9" s="43" t="s">
        <v>79</v>
      </c>
      <c r="Z9" s="44" t="s">
        <v>78</v>
      </c>
    </row>
    <row r="10" spans="1:27" ht="75" customHeight="1" thickBot="1" x14ac:dyDescent="0.2">
      <c r="A10" s="46"/>
      <c r="B10" s="47" t="s">
        <v>73</v>
      </c>
      <c r="C10" s="47"/>
      <c r="D10" s="48"/>
      <c r="E10" s="49" t="s">
        <v>74</v>
      </c>
      <c r="F10" s="50"/>
      <c r="G10" s="50"/>
      <c r="H10" s="48" t="s">
        <v>75</v>
      </c>
      <c r="I10" s="51"/>
      <c r="J10" s="52" t="s">
        <v>76</v>
      </c>
      <c r="K10" s="53"/>
      <c r="L10" s="52" t="s">
        <v>77</v>
      </c>
      <c r="M10" s="53"/>
      <c r="N10" s="48" t="s">
        <v>58</v>
      </c>
      <c r="O10" s="51"/>
      <c r="P10" s="52" t="s">
        <v>62</v>
      </c>
      <c r="Q10" s="53"/>
      <c r="R10" s="54" t="s">
        <v>67</v>
      </c>
      <c r="S10" s="55" t="s">
        <v>69</v>
      </c>
      <c r="T10" s="56"/>
      <c r="U10" s="57"/>
      <c r="V10" s="58"/>
      <c r="W10" s="59"/>
      <c r="X10" s="59"/>
      <c r="Y10" s="60"/>
      <c r="Z10" s="61"/>
    </row>
    <row r="11" spans="1:27" ht="45.75" customHeight="1" x14ac:dyDescent="0.15">
      <c r="A11" s="62" t="s">
        <v>1</v>
      </c>
      <c r="B11" s="63" t="s">
        <v>59</v>
      </c>
      <c r="C11" s="64" t="s">
        <v>60</v>
      </c>
      <c r="D11" s="65" t="s">
        <v>61</v>
      </c>
      <c r="E11" s="66" t="s">
        <v>59</v>
      </c>
      <c r="F11" s="64" t="s">
        <v>60</v>
      </c>
      <c r="G11" s="67" t="s">
        <v>63</v>
      </c>
      <c r="H11" s="63" t="s">
        <v>60</v>
      </c>
      <c r="I11" s="68" t="s">
        <v>64</v>
      </c>
      <c r="J11" s="66" t="s">
        <v>60</v>
      </c>
      <c r="K11" s="69" t="s">
        <v>65</v>
      </c>
      <c r="L11" s="66" t="s">
        <v>60</v>
      </c>
      <c r="M11" s="69" t="s">
        <v>68</v>
      </c>
      <c r="N11" s="63" t="s">
        <v>59</v>
      </c>
      <c r="O11" s="70" t="s">
        <v>60</v>
      </c>
      <c r="P11" s="66" t="s">
        <v>59</v>
      </c>
      <c r="Q11" s="69" t="s">
        <v>66</v>
      </c>
      <c r="R11" s="71"/>
      <c r="S11" s="72"/>
      <c r="T11" s="63" t="s">
        <v>70</v>
      </c>
      <c r="U11" s="73" t="s">
        <v>60</v>
      </c>
      <c r="V11" s="67" t="s">
        <v>71</v>
      </c>
      <c r="W11" s="63" t="s">
        <v>60</v>
      </c>
      <c r="X11" s="74" t="s">
        <v>72</v>
      </c>
      <c r="Y11" s="60"/>
      <c r="Z11" s="61"/>
    </row>
    <row r="12" spans="1:27" ht="75" customHeight="1" thickBot="1" x14ac:dyDescent="0.2">
      <c r="A12" s="15"/>
      <c r="B12" s="16"/>
      <c r="C12" s="17"/>
      <c r="D12" s="75" t="e">
        <f>VLOOKUP($A12,目安額!$B$15:$K$61,2,FALSE)</f>
        <v>#N/A</v>
      </c>
      <c r="E12" s="18"/>
      <c r="F12" s="17"/>
      <c r="G12" s="76" t="e">
        <f>VLOOKUP($A12,目安額!$B$15:$K$61,3,FALSE)</f>
        <v>#N/A</v>
      </c>
      <c r="H12" s="16"/>
      <c r="I12" s="77" t="e">
        <f>VLOOKUP($A12,目安額!$B$15:$K$61,4,FALSE)</f>
        <v>#N/A</v>
      </c>
      <c r="J12" s="18"/>
      <c r="K12" s="78" t="e">
        <f>VLOOKUP($A12,目安額!$B$15:$K$61,5,FALSE)</f>
        <v>#N/A</v>
      </c>
      <c r="L12" s="18"/>
      <c r="M12" s="78" t="e">
        <f>VLOOKUP($A12,目安額!$B$15:$K$61,6,FALSE)</f>
        <v>#N/A</v>
      </c>
      <c r="N12" s="16"/>
      <c r="O12" s="19"/>
      <c r="P12" s="18"/>
      <c r="Q12" s="20"/>
      <c r="R12" s="79">
        <f>$O12+$Q12</f>
        <v>0</v>
      </c>
      <c r="S12" s="80" t="e">
        <f>VLOOKUP($A12,目安額!$B$15:$K$61,7,FALSE)</f>
        <v>#N/A</v>
      </c>
      <c r="T12" s="16"/>
      <c r="U12" s="21"/>
      <c r="V12" s="76" t="e">
        <f>VLOOKUP($A12,目安額!$B$15:$K$61,8,FALSE)</f>
        <v>#N/A</v>
      </c>
      <c r="W12" s="16"/>
      <c r="X12" s="80" t="e">
        <f>VLOOKUP($A12,目安額!$B$15:$K$61,9,FALSE)</f>
        <v>#N/A</v>
      </c>
      <c r="Y12" s="81">
        <f>SUMIF(B11:X11,"対象経費の支出予定額",B12:X12)</f>
        <v>0</v>
      </c>
      <c r="Z12" s="82">
        <f>ROUNDDOWN(Y12,0)</f>
        <v>0</v>
      </c>
    </row>
    <row r="13" spans="1:27" ht="30" customHeight="1" x14ac:dyDescent="0.15">
      <c r="A13" s="83" t="s">
        <v>85</v>
      </c>
    </row>
    <row r="14" spans="1:27" ht="30" customHeight="1" x14ac:dyDescent="0.15">
      <c r="A14" s="84" t="s">
        <v>86</v>
      </c>
      <c r="C14" s="85"/>
    </row>
    <row r="15" spans="1:27" ht="30" customHeight="1" x14ac:dyDescent="0.15">
      <c r="A15" s="84" t="s">
        <v>87</v>
      </c>
    </row>
  </sheetData>
  <sheetProtection password="EF99" sheet="1" objects="1" scenarios="1" selectLockedCells="1"/>
  <mergeCells count="17">
    <mergeCell ref="S10:S11"/>
    <mergeCell ref="A2:Z2"/>
    <mergeCell ref="B10:D10"/>
    <mergeCell ref="B9:G9"/>
    <mergeCell ref="E10:G10"/>
    <mergeCell ref="H9:M9"/>
    <mergeCell ref="T9:V10"/>
    <mergeCell ref="Y9:Y11"/>
    <mergeCell ref="W9:X10"/>
    <mergeCell ref="Z9:Z11"/>
    <mergeCell ref="N9:S9"/>
    <mergeCell ref="H10:I10"/>
    <mergeCell ref="J10:K10"/>
    <mergeCell ref="L10:M10"/>
    <mergeCell ref="N10:O10"/>
    <mergeCell ref="P10:Q10"/>
    <mergeCell ref="R10:R11"/>
  </mergeCells>
  <phoneticPr fontId="2"/>
  <printOptions horizontalCentered="1"/>
  <pageMargins left="0.25" right="0.25" top="0.75" bottom="0.75" header="0.3" footer="0.3"/>
  <pageSetup paperSize="9" scale="35"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view="pageBreakPreview" zoomScale="60" zoomScaleNormal="100" workbookViewId="0">
      <selection activeCell="G6" sqref="G6"/>
    </sheetView>
  </sheetViews>
  <sheetFormatPr defaultRowHeight="17.25" x14ac:dyDescent="0.15"/>
  <cols>
    <col min="1" max="1" width="4.125" style="1" customWidth="1"/>
    <col min="2" max="2" width="15.625" style="2" customWidth="1"/>
    <col min="3" max="11" width="19.625" style="1" customWidth="1"/>
    <col min="12" max="16384" width="9" style="1"/>
  </cols>
  <sheetData>
    <row r="1" spans="1:11" ht="20.100000000000001" customHeight="1" x14ac:dyDescent="0.15">
      <c r="K1" s="3" t="s">
        <v>88</v>
      </c>
    </row>
    <row r="2" spans="1:11" ht="20.100000000000001" customHeight="1" x14ac:dyDescent="0.15">
      <c r="A2" s="11" t="s">
        <v>89</v>
      </c>
      <c r="B2" s="11"/>
      <c r="C2" s="11"/>
      <c r="D2" s="11"/>
      <c r="E2" s="11"/>
      <c r="F2" s="11"/>
      <c r="G2" s="11"/>
      <c r="H2" s="11"/>
      <c r="I2" s="11"/>
      <c r="J2" s="11"/>
      <c r="K2" s="11"/>
    </row>
    <row r="4" spans="1:11" ht="24.95" customHeight="1" x14ac:dyDescent="0.15">
      <c r="A4" s="4" t="s">
        <v>90</v>
      </c>
      <c r="C4" s="2"/>
      <c r="D4" s="2"/>
      <c r="E4" s="2"/>
      <c r="F4" s="2"/>
    </row>
    <row r="5" spans="1:11" ht="24.95" customHeight="1" x14ac:dyDescent="0.15">
      <c r="A5" s="5" t="s">
        <v>91</v>
      </c>
      <c r="C5" s="2"/>
      <c r="D5" s="2"/>
      <c r="E5" s="2"/>
      <c r="F5" s="2"/>
    </row>
    <row r="6" spans="1:11" ht="24.95" customHeight="1" x14ac:dyDescent="0.15">
      <c r="A6" s="5" t="s">
        <v>92</v>
      </c>
      <c r="C6" s="2"/>
      <c r="D6" s="2"/>
      <c r="E6" s="2"/>
      <c r="F6" s="2"/>
    </row>
    <row r="7" spans="1:11" ht="24.95" customHeight="1" x14ac:dyDescent="0.15">
      <c r="A7" s="5" t="s">
        <v>93</v>
      </c>
      <c r="C7" s="2"/>
      <c r="D7" s="2"/>
      <c r="E7" s="2"/>
      <c r="F7" s="2"/>
    </row>
    <row r="8" spans="1:11" ht="24.95" customHeight="1" x14ac:dyDescent="0.15">
      <c r="A8" s="5" t="s">
        <v>94</v>
      </c>
      <c r="C8" s="2"/>
      <c r="D8" s="2"/>
      <c r="E8" s="2"/>
      <c r="F8" s="2"/>
    </row>
    <row r="9" spans="1:11" ht="24.95" customHeight="1" x14ac:dyDescent="0.15">
      <c r="A9" s="5" t="s">
        <v>95</v>
      </c>
      <c r="C9" s="2"/>
      <c r="D9" s="2"/>
      <c r="E9" s="2"/>
      <c r="F9" s="2"/>
    </row>
    <row r="10" spans="1:11" ht="24.95" customHeight="1" x14ac:dyDescent="0.15">
      <c r="A10" s="5" t="s">
        <v>96</v>
      </c>
      <c r="C10" s="2"/>
      <c r="D10" s="2"/>
      <c r="E10" s="2"/>
      <c r="F10" s="2"/>
    </row>
    <row r="11" spans="1:11" ht="24.95" customHeight="1" x14ac:dyDescent="0.15">
      <c r="A11" s="5" t="s">
        <v>97</v>
      </c>
      <c r="C11" s="2"/>
      <c r="D11" s="2"/>
      <c r="E11" s="2"/>
      <c r="F11" s="2"/>
    </row>
    <row r="12" spans="1:11" ht="24.95" customHeight="1" x14ac:dyDescent="0.15">
      <c r="A12" s="5" t="s">
        <v>98</v>
      </c>
      <c r="C12" s="2"/>
      <c r="D12" s="2"/>
      <c r="E12" s="2"/>
      <c r="F12" s="2"/>
    </row>
    <row r="14" spans="1:11" ht="67.5" customHeight="1" x14ac:dyDescent="0.15">
      <c r="A14" s="12"/>
      <c r="B14" s="13"/>
      <c r="C14" s="6" t="s">
        <v>99</v>
      </c>
      <c r="D14" s="6" t="s">
        <v>54</v>
      </c>
      <c r="E14" s="6" t="s">
        <v>55</v>
      </c>
      <c r="F14" s="6" t="s">
        <v>100</v>
      </c>
      <c r="G14" s="6" t="s">
        <v>101</v>
      </c>
      <c r="H14" s="6" t="s">
        <v>102</v>
      </c>
      <c r="I14" s="6" t="s">
        <v>103</v>
      </c>
      <c r="J14" s="6" t="s">
        <v>104</v>
      </c>
      <c r="K14" s="6" t="s">
        <v>105</v>
      </c>
    </row>
    <row r="15" spans="1:11" ht="30" customHeight="1" x14ac:dyDescent="0.15">
      <c r="A15" s="7">
        <v>1</v>
      </c>
      <c r="B15" s="8" t="s">
        <v>7</v>
      </c>
      <c r="C15" s="9">
        <v>2093730</v>
      </c>
      <c r="D15" s="9">
        <v>30000</v>
      </c>
      <c r="E15" s="9">
        <v>231935</v>
      </c>
      <c r="F15" s="9">
        <v>9000</v>
      </c>
      <c r="G15" s="9">
        <v>6000</v>
      </c>
      <c r="H15" s="9">
        <v>170904</v>
      </c>
      <c r="I15" s="9">
        <v>6195652</v>
      </c>
      <c r="J15" s="9">
        <v>60265</v>
      </c>
      <c r="K15" s="10">
        <f>SUM(C15:J15)</f>
        <v>8797486</v>
      </c>
    </row>
    <row r="16" spans="1:11" ht="30" customHeight="1" x14ac:dyDescent="0.15">
      <c r="A16" s="7">
        <v>2</v>
      </c>
      <c r="B16" s="8" t="s">
        <v>8</v>
      </c>
      <c r="C16" s="9">
        <v>354551</v>
      </c>
      <c r="D16" s="9">
        <v>30000</v>
      </c>
      <c r="E16" s="9">
        <v>43628</v>
      </c>
      <c r="F16" s="9">
        <v>9000</v>
      </c>
      <c r="G16" s="9">
        <v>6000</v>
      </c>
      <c r="H16" s="9">
        <v>38512</v>
      </c>
      <c r="I16" s="9">
        <v>1449096</v>
      </c>
      <c r="J16" s="9">
        <v>13896</v>
      </c>
      <c r="K16" s="10">
        <f t="shared" ref="K16:K61" si="0">SUM(C16:J16)</f>
        <v>1944683</v>
      </c>
    </row>
    <row r="17" spans="1:11" ht="30" customHeight="1" x14ac:dyDescent="0.15">
      <c r="A17" s="7">
        <v>3</v>
      </c>
      <c r="B17" s="8" t="s">
        <v>9</v>
      </c>
      <c r="C17" s="9">
        <v>270605</v>
      </c>
      <c r="D17" s="9">
        <v>30000</v>
      </c>
      <c r="E17" s="9">
        <v>38626</v>
      </c>
      <c r="F17" s="9">
        <v>9000</v>
      </c>
      <c r="G17" s="9">
        <v>6000</v>
      </c>
      <c r="H17" s="9">
        <v>29114</v>
      </c>
      <c r="I17" s="9">
        <v>960756</v>
      </c>
      <c r="J17" s="9">
        <v>10443</v>
      </c>
      <c r="K17" s="10">
        <f t="shared" si="0"/>
        <v>1354544</v>
      </c>
    </row>
    <row r="18" spans="1:11" ht="30" customHeight="1" x14ac:dyDescent="0.15">
      <c r="A18" s="7">
        <v>4</v>
      </c>
      <c r="B18" s="8" t="s">
        <v>10</v>
      </c>
      <c r="C18" s="9">
        <v>515038</v>
      </c>
      <c r="D18" s="9">
        <v>30000</v>
      </c>
      <c r="E18" s="9">
        <v>57292</v>
      </c>
      <c r="F18" s="9">
        <v>9000</v>
      </c>
      <c r="G18" s="9">
        <v>6000</v>
      </c>
      <c r="H18" s="9">
        <v>50171</v>
      </c>
      <c r="I18" s="9">
        <v>1508597</v>
      </c>
      <c r="J18" s="9">
        <v>17187</v>
      </c>
      <c r="K18" s="10">
        <f t="shared" si="0"/>
        <v>2193285</v>
      </c>
    </row>
    <row r="19" spans="1:11" ht="30" customHeight="1" x14ac:dyDescent="0.15">
      <c r="A19" s="7">
        <v>5</v>
      </c>
      <c r="B19" s="8" t="s">
        <v>11</v>
      </c>
      <c r="C19" s="9">
        <v>196040</v>
      </c>
      <c r="D19" s="9">
        <v>30000</v>
      </c>
      <c r="E19" s="9">
        <v>27953</v>
      </c>
      <c r="F19" s="9">
        <v>9000</v>
      </c>
      <c r="G19" s="9">
        <v>6000</v>
      </c>
      <c r="H19" s="9">
        <v>21600</v>
      </c>
      <c r="I19" s="9">
        <v>819965</v>
      </c>
      <c r="J19" s="9">
        <v>7898</v>
      </c>
      <c r="K19" s="10">
        <f t="shared" si="0"/>
        <v>1118456</v>
      </c>
    </row>
    <row r="20" spans="1:11" ht="30" customHeight="1" x14ac:dyDescent="0.15">
      <c r="A20" s="7">
        <v>6</v>
      </c>
      <c r="B20" s="8" t="s">
        <v>12</v>
      </c>
      <c r="C20" s="9">
        <v>223693</v>
      </c>
      <c r="D20" s="9">
        <v>30000</v>
      </c>
      <c r="E20" s="9">
        <v>29817</v>
      </c>
      <c r="F20" s="9">
        <v>9000</v>
      </c>
      <c r="G20" s="9">
        <v>6000</v>
      </c>
      <c r="H20" s="9">
        <v>23274</v>
      </c>
      <c r="I20" s="9">
        <v>716168</v>
      </c>
      <c r="J20" s="9">
        <v>8254</v>
      </c>
      <c r="K20" s="10">
        <f t="shared" si="0"/>
        <v>1046206</v>
      </c>
    </row>
    <row r="21" spans="1:11" ht="30" customHeight="1" x14ac:dyDescent="0.15">
      <c r="A21" s="7">
        <v>7</v>
      </c>
      <c r="B21" s="8" t="s">
        <v>13</v>
      </c>
      <c r="C21" s="9">
        <v>394550</v>
      </c>
      <c r="D21" s="9">
        <v>30000</v>
      </c>
      <c r="E21" s="9">
        <v>50593</v>
      </c>
      <c r="F21" s="9">
        <v>9000</v>
      </c>
      <c r="G21" s="9">
        <v>6000</v>
      </c>
      <c r="H21" s="9">
        <v>37178</v>
      </c>
      <c r="I21" s="9">
        <v>1089815</v>
      </c>
      <c r="J21" s="9">
        <v>13132</v>
      </c>
      <c r="K21" s="10">
        <f t="shared" si="0"/>
        <v>1630268</v>
      </c>
    </row>
    <row r="22" spans="1:11" ht="30" customHeight="1" x14ac:dyDescent="0.15">
      <c r="A22" s="7">
        <v>8</v>
      </c>
      <c r="B22" s="8" t="s">
        <v>14</v>
      </c>
      <c r="C22" s="9">
        <v>574788</v>
      </c>
      <c r="D22" s="9">
        <v>30000</v>
      </c>
      <c r="E22" s="9">
        <v>73102</v>
      </c>
      <c r="F22" s="9">
        <v>9000</v>
      </c>
      <c r="G22" s="9">
        <v>6000</v>
      </c>
      <c r="H22" s="9">
        <v>58843</v>
      </c>
      <c r="I22" s="9">
        <v>1660522</v>
      </c>
      <c r="J22" s="9">
        <v>20886</v>
      </c>
      <c r="K22" s="10">
        <f t="shared" si="0"/>
        <v>2433141</v>
      </c>
    </row>
    <row r="23" spans="1:11" ht="30" customHeight="1" x14ac:dyDescent="0.15">
      <c r="A23" s="7">
        <v>9</v>
      </c>
      <c r="B23" s="8" t="s">
        <v>15</v>
      </c>
      <c r="C23" s="9">
        <v>391587</v>
      </c>
      <c r="D23" s="9">
        <v>30000</v>
      </c>
      <c r="E23" s="9">
        <v>54394</v>
      </c>
      <c r="F23" s="9">
        <v>9000</v>
      </c>
      <c r="G23" s="9">
        <v>6000</v>
      </c>
      <c r="H23" s="9">
        <v>37134</v>
      </c>
      <c r="I23" s="9">
        <v>1200676</v>
      </c>
      <c r="J23" s="9">
        <v>13124</v>
      </c>
      <c r="K23" s="10">
        <f t="shared" si="0"/>
        <v>1741915</v>
      </c>
    </row>
    <row r="24" spans="1:11" ht="30" customHeight="1" x14ac:dyDescent="0.15">
      <c r="A24" s="7">
        <v>10</v>
      </c>
      <c r="B24" s="8" t="s">
        <v>16</v>
      </c>
      <c r="C24" s="9">
        <v>400969</v>
      </c>
      <c r="D24" s="9">
        <v>30000</v>
      </c>
      <c r="E24" s="9">
        <v>46690</v>
      </c>
      <c r="F24" s="9">
        <v>9000</v>
      </c>
      <c r="G24" s="9">
        <v>6000</v>
      </c>
      <c r="H24" s="9">
        <v>34664</v>
      </c>
      <c r="I24" s="9">
        <v>1158415</v>
      </c>
      <c r="J24" s="9">
        <v>12343</v>
      </c>
      <c r="K24" s="10">
        <f t="shared" si="0"/>
        <v>1698081</v>
      </c>
    </row>
    <row r="25" spans="1:11" ht="30" customHeight="1" x14ac:dyDescent="0.15">
      <c r="A25" s="7">
        <v>11</v>
      </c>
      <c r="B25" s="8" t="s">
        <v>17</v>
      </c>
      <c r="C25" s="9">
        <v>1520917</v>
      </c>
      <c r="D25" s="9">
        <v>30000</v>
      </c>
      <c r="E25" s="9">
        <v>157737</v>
      </c>
      <c r="F25" s="9">
        <v>9000</v>
      </c>
      <c r="G25" s="9">
        <v>6000</v>
      </c>
      <c r="H25" s="9">
        <v>116205</v>
      </c>
      <c r="I25" s="9">
        <v>3539295</v>
      </c>
      <c r="J25" s="9">
        <v>39956</v>
      </c>
      <c r="K25" s="10">
        <f t="shared" si="0"/>
        <v>5419110</v>
      </c>
    </row>
    <row r="26" spans="1:11" ht="30" customHeight="1" x14ac:dyDescent="0.15">
      <c r="A26" s="7">
        <v>12</v>
      </c>
      <c r="B26" s="8" t="s">
        <v>18</v>
      </c>
      <c r="C26" s="9">
        <v>1385615</v>
      </c>
      <c r="D26" s="9">
        <v>30000</v>
      </c>
      <c r="E26" s="9">
        <v>139202</v>
      </c>
      <c r="F26" s="9">
        <v>9000</v>
      </c>
      <c r="G26" s="9">
        <v>6000</v>
      </c>
      <c r="H26" s="9">
        <v>106736</v>
      </c>
      <c r="I26" s="9">
        <v>3723305</v>
      </c>
      <c r="J26" s="9">
        <v>37369</v>
      </c>
      <c r="K26" s="10">
        <f t="shared" si="0"/>
        <v>5437227</v>
      </c>
    </row>
    <row r="27" spans="1:11" ht="30" customHeight="1" x14ac:dyDescent="0.15">
      <c r="A27" s="7">
        <v>13</v>
      </c>
      <c r="B27" s="8" t="s">
        <v>19</v>
      </c>
      <c r="C27" s="9">
        <v>3248245</v>
      </c>
      <c r="D27" s="9">
        <v>30000</v>
      </c>
      <c r="E27" s="9">
        <v>312834</v>
      </c>
      <c r="F27" s="9">
        <v>9000</v>
      </c>
      <c r="G27" s="9">
        <v>6000</v>
      </c>
      <c r="H27" s="9">
        <v>232711</v>
      </c>
      <c r="I27" s="9">
        <v>6991793</v>
      </c>
      <c r="J27" s="9">
        <v>79641</v>
      </c>
      <c r="K27" s="10">
        <f t="shared" si="0"/>
        <v>10910224</v>
      </c>
    </row>
    <row r="28" spans="1:11" ht="30" customHeight="1" x14ac:dyDescent="0.15">
      <c r="A28" s="7">
        <v>14</v>
      </c>
      <c r="B28" s="8" t="s">
        <v>20</v>
      </c>
      <c r="C28" s="9">
        <v>1952502</v>
      </c>
      <c r="D28" s="9">
        <v>30000</v>
      </c>
      <c r="E28" s="9">
        <v>221664</v>
      </c>
      <c r="F28" s="9">
        <v>9000</v>
      </c>
      <c r="G28" s="9">
        <v>6000</v>
      </c>
      <c r="H28" s="9">
        <v>147712</v>
      </c>
      <c r="I28" s="9">
        <v>4992342</v>
      </c>
      <c r="J28" s="9">
        <v>52333</v>
      </c>
      <c r="K28" s="10">
        <f t="shared" si="0"/>
        <v>7411553</v>
      </c>
    </row>
    <row r="29" spans="1:11" ht="30" customHeight="1" x14ac:dyDescent="0.15">
      <c r="A29" s="7">
        <v>15</v>
      </c>
      <c r="B29" s="8" t="s">
        <v>21</v>
      </c>
      <c r="C29" s="9">
        <v>405413</v>
      </c>
      <c r="D29" s="9">
        <v>30000</v>
      </c>
      <c r="E29" s="9">
        <v>57195</v>
      </c>
      <c r="F29" s="9">
        <v>9000</v>
      </c>
      <c r="G29" s="9">
        <v>6000</v>
      </c>
      <c r="H29" s="9">
        <v>41580</v>
      </c>
      <c r="I29" s="9">
        <v>1387560</v>
      </c>
      <c r="J29" s="9">
        <v>14761</v>
      </c>
      <c r="K29" s="10">
        <f t="shared" si="0"/>
        <v>1951509</v>
      </c>
    </row>
    <row r="30" spans="1:11" ht="30" customHeight="1" x14ac:dyDescent="0.15">
      <c r="A30" s="7">
        <v>16</v>
      </c>
      <c r="B30" s="8" t="s">
        <v>22</v>
      </c>
      <c r="C30" s="9">
        <v>204435</v>
      </c>
      <c r="D30" s="9">
        <v>30000</v>
      </c>
      <c r="E30" s="9">
        <v>26083</v>
      </c>
      <c r="F30" s="9">
        <v>9000</v>
      </c>
      <c r="G30" s="9">
        <v>6000</v>
      </c>
      <c r="H30" s="9">
        <v>22149</v>
      </c>
      <c r="I30" s="9">
        <v>665526</v>
      </c>
      <c r="J30" s="9">
        <v>7711</v>
      </c>
      <c r="K30" s="10">
        <f t="shared" si="0"/>
        <v>970904</v>
      </c>
    </row>
    <row r="31" spans="1:11" ht="30" customHeight="1" x14ac:dyDescent="0.15">
      <c r="A31" s="7">
        <v>17</v>
      </c>
      <c r="B31" s="8" t="s">
        <v>23</v>
      </c>
      <c r="C31" s="9">
        <v>244927</v>
      </c>
      <c r="D31" s="9">
        <v>30000</v>
      </c>
      <c r="E31" s="9">
        <v>30939</v>
      </c>
      <c r="F31" s="9">
        <v>9000</v>
      </c>
      <c r="G31" s="9">
        <v>6000</v>
      </c>
      <c r="H31" s="9">
        <v>25387</v>
      </c>
      <c r="I31" s="9">
        <v>723949</v>
      </c>
      <c r="J31" s="9">
        <v>9069</v>
      </c>
      <c r="K31" s="10">
        <f t="shared" si="0"/>
        <v>1079271</v>
      </c>
    </row>
    <row r="32" spans="1:11" ht="30" customHeight="1" x14ac:dyDescent="0.15">
      <c r="A32" s="7">
        <v>18</v>
      </c>
      <c r="B32" s="8" t="s">
        <v>24</v>
      </c>
      <c r="C32" s="9">
        <v>179745</v>
      </c>
      <c r="D32" s="9">
        <v>30000</v>
      </c>
      <c r="E32" s="9">
        <v>25061</v>
      </c>
      <c r="F32" s="9">
        <v>9000</v>
      </c>
      <c r="G32" s="9">
        <v>6000</v>
      </c>
      <c r="H32" s="9">
        <v>21462</v>
      </c>
      <c r="I32" s="9">
        <v>540298</v>
      </c>
      <c r="J32" s="9">
        <v>7872</v>
      </c>
      <c r="K32" s="10">
        <f t="shared" si="0"/>
        <v>819438</v>
      </c>
    </row>
    <row r="33" spans="1:11" ht="30" customHeight="1" x14ac:dyDescent="0.15">
      <c r="A33" s="7">
        <v>19</v>
      </c>
      <c r="B33" s="8" t="s">
        <v>25</v>
      </c>
      <c r="C33" s="9">
        <v>200978</v>
      </c>
      <c r="D33" s="9">
        <v>30000</v>
      </c>
      <c r="E33" s="9">
        <v>22374</v>
      </c>
      <c r="F33" s="9">
        <v>9000</v>
      </c>
      <c r="G33" s="9">
        <v>6000</v>
      </c>
      <c r="H33" s="9">
        <v>21215</v>
      </c>
      <c r="I33" s="9">
        <v>592856</v>
      </c>
      <c r="J33" s="9">
        <v>7601</v>
      </c>
      <c r="K33" s="10">
        <f t="shared" si="0"/>
        <v>890024</v>
      </c>
    </row>
    <row r="34" spans="1:11" ht="30" customHeight="1" x14ac:dyDescent="0.15">
      <c r="A34" s="7">
        <v>20</v>
      </c>
      <c r="B34" s="8" t="s">
        <v>26</v>
      </c>
      <c r="C34" s="9">
        <v>470595</v>
      </c>
      <c r="D34" s="9">
        <v>30000</v>
      </c>
      <c r="E34" s="9">
        <v>56879</v>
      </c>
      <c r="F34" s="9">
        <v>9000</v>
      </c>
      <c r="G34" s="9">
        <v>6000</v>
      </c>
      <c r="H34" s="9">
        <v>50994</v>
      </c>
      <c r="I34" s="9">
        <v>1425511</v>
      </c>
      <c r="J34" s="9">
        <v>18230</v>
      </c>
      <c r="K34" s="10">
        <f t="shared" si="0"/>
        <v>2067209</v>
      </c>
    </row>
    <row r="35" spans="1:11" ht="30" customHeight="1" x14ac:dyDescent="0.15">
      <c r="A35" s="7">
        <v>21</v>
      </c>
      <c r="B35" s="8" t="s">
        <v>27</v>
      </c>
      <c r="C35" s="9">
        <v>414796</v>
      </c>
      <c r="D35" s="9">
        <v>30000</v>
      </c>
      <c r="E35" s="9">
        <v>59206</v>
      </c>
      <c r="F35" s="9">
        <v>9000</v>
      </c>
      <c r="G35" s="9">
        <v>6000</v>
      </c>
      <c r="H35" s="9">
        <v>40866</v>
      </c>
      <c r="I35" s="9">
        <v>1307587</v>
      </c>
      <c r="J35" s="9">
        <v>13955</v>
      </c>
      <c r="K35" s="10">
        <f t="shared" si="0"/>
        <v>1881410</v>
      </c>
    </row>
    <row r="36" spans="1:11" ht="30" customHeight="1" x14ac:dyDescent="0.15">
      <c r="A36" s="7">
        <v>22</v>
      </c>
      <c r="B36" s="8" t="s">
        <v>28</v>
      </c>
      <c r="C36" s="9">
        <v>711078</v>
      </c>
      <c r="D36" s="9">
        <v>30000</v>
      </c>
      <c r="E36" s="9">
        <v>94769</v>
      </c>
      <c r="F36" s="9">
        <v>9000</v>
      </c>
      <c r="G36" s="9">
        <v>6000</v>
      </c>
      <c r="H36" s="9">
        <v>65869</v>
      </c>
      <c r="I36" s="9">
        <v>1991669</v>
      </c>
      <c r="J36" s="9">
        <v>22786</v>
      </c>
      <c r="K36" s="10">
        <f t="shared" si="0"/>
        <v>2931171</v>
      </c>
    </row>
    <row r="37" spans="1:11" ht="30" customHeight="1" x14ac:dyDescent="0.15">
      <c r="A37" s="7">
        <v>23</v>
      </c>
      <c r="B37" s="8" t="s">
        <v>29</v>
      </c>
      <c r="C37" s="9">
        <v>2221625</v>
      </c>
      <c r="D37" s="9">
        <v>30000</v>
      </c>
      <c r="E37" s="9">
        <v>191917</v>
      </c>
      <c r="F37" s="9">
        <v>9000</v>
      </c>
      <c r="G37" s="9">
        <v>6000</v>
      </c>
      <c r="H37" s="9">
        <v>172029</v>
      </c>
      <c r="I37" s="9">
        <v>4787740</v>
      </c>
      <c r="J37" s="9">
        <v>57941</v>
      </c>
      <c r="K37" s="10">
        <f t="shared" si="0"/>
        <v>7476252</v>
      </c>
    </row>
    <row r="38" spans="1:11" ht="30" customHeight="1" x14ac:dyDescent="0.15">
      <c r="A38" s="7">
        <v>24</v>
      </c>
      <c r="B38" s="8" t="s">
        <v>30</v>
      </c>
      <c r="C38" s="9">
        <v>420227</v>
      </c>
      <c r="D38" s="9">
        <v>30000</v>
      </c>
      <c r="E38" s="9">
        <v>50605</v>
      </c>
      <c r="F38" s="9">
        <v>9000</v>
      </c>
      <c r="G38" s="9">
        <v>6000</v>
      </c>
      <c r="H38" s="9">
        <v>42184</v>
      </c>
      <c r="I38" s="9">
        <v>1177450</v>
      </c>
      <c r="J38" s="9">
        <v>14498</v>
      </c>
      <c r="K38" s="10">
        <f t="shared" si="0"/>
        <v>1749964</v>
      </c>
    </row>
    <row r="39" spans="1:11" ht="30" customHeight="1" x14ac:dyDescent="0.15">
      <c r="A39" s="7">
        <v>25</v>
      </c>
      <c r="B39" s="8" t="s">
        <v>31</v>
      </c>
      <c r="C39" s="9">
        <v>375785</v>
      </c>
      <c r="D39" s="9">
        <v>30000</v>
      </c>
      <c r="E39" s="9">
        <v>39809</v>
      </c>
      <c r="F39" s="9">
        <v>9000</v>
      </c>
      <c r="G39" s="9">
        <v>6000</v>
      </c>
      <c r="H39" s="9">
        <v>32249</v>
      </c>
      <c r="I39" s="9">
        <v>977757</v>
      </c>
      <c r="J39" s="9">
        <v>11605</v>
      </c>
      <c r="K39" s="10">
        <f t="shared" si="0"/>
        <v>1482205</v>
      </c>
    </row>
    <row r="40" spans="1:11" ht="30" customHeight="1" x14ac:dyDescent="0.15">
      <c r="A40" s="7">
        <v>26</v>
      </c>
      <c r="B40" s="8" t="s">
        <v>32</v>
      </c>
      <c r="C40" s="9">
        <v>894280</v>
      </c>
      <c r="D40" s="9">
        <v>30000</v>
      </c>
      <c r="E40" s="9">
        <v>81966</v>
      </c>
      <c r="F40" s="9">
        <v>9000</v>
      </c>
      <c r="G40" s="9">
        <v>6000</v>
      </c>
      <c r="H40" s="9">
        <v>69904</v>
      </c>
      <c r="I40" s="9">
        <v>2074875</v>
      </c>
      <c r="J40" s="9">
        <v>23371</v>
      </c>
      <c r="K40" s="10">
        <f t="shared" si="0"/>
        <v>3189396</v>
      </c>
    </row>
    <row r="41" spans="1:11" ht="30" customHeight="1" x14ac:dyDescent="0.15">
      <c r="A41" s="7">
        <v>27</v>
      </c>
      <c r="B41" s="8" t="s">
        <v>33</v>
      </c>
      <c r="C41" s="9">
        <v>5146428</v>
      </c>
      <c r="D41" s="9">
        <v>30000</v>
      </c>
      <c r="E41" s="9">
        <v>304752</v>
      </c>
      <c r="F41" s="9">
        <v>9000</v>
      </c>
      <c r="G41" s="9">
        <v>6000</v>
      </c>
      <c r="H41" s="9">
        <v>351798</v>
      </c>
      <c r="I41" s="9">
        <v>9492034</v>
      </c>
      <c r="J41" s="9">
        <v>116314</v>
      </c>
      <c r="K41" s="10">
        <f t="shared" si="0"/>
        <v>15456326</v>
      </c>
    </row>
    <row r="42" spans="1:11" ht="30" customHeight="1" x14ac:dyDescent="0.15">
      <c r="A42" s="7">
        <v>28</v>
      </c>
      <c r="B42" s="8" t="s">
        <v>34</v>
      </c>
      <c r="C42" s="9">
        <v>2015215</v>
      </c>
      <c r="D42" s="9">
        <v>30000</v>
      </c>
      <c r="E42" s="9">
        <v>164246</v>
      </c>
      <c r="F42" s="9">
        <v>9000</v>
      </c>
      <c r="G42" s="9">
        <v>6000</v>
      </c>
      <c r="H42" s="9">
        <v>151115</v>
      </c>
      <c r="I42" s="9">
        <v>4504481</v>
      </c>
      <c r="J42" s="9">
        <v>50289</v>
      </c>
      <c r="K42" s="10">
        <f t="shared" si="0"/>
        <v>6930346</v>
      </c>
    </row>
    <row r="43" spans="1:11" ht="30" customHeight="1" x14ac:dyDescent="0.15">
      <c r="A43" s="7">
        <v>29</v>
      </c>
      <c r="B43" s="8" t="s">
        <v>35</v>
      </c>
      <c r="C43" s="9">
        <v>660710</v>
      </c>
      <c r="D43" s="9">
        <v>30000</v>
      </c>
      <c r="E43" s="9">
        <v>45743</v>
      </c>
      <c r="F43" s="9">
        <v>9000</v>
      </c>
      <c r="G43" s="9">
        <v>6000</v>
      </c>
      <c r="H43" s="9">
        <v>49622</v>
      </c>
      <c r="I43" s="9">
        <v>1282685</v>
      </c>
      <c r="J43" s="9">
        <v>16602</v>
      </c>
      <c r="K43" s="10">
        <f t="shared" si="0"/>
        <v>2100362</v>
      </c>
    </row>
    <row r="44" spans="1:11" ht="30" customHeight="1" x14ac:dyDescent="0.15">
      <c r="A44" s="7">
        <v>30</v>
      </c>
      <c r="B44" s="8" t="s">
        <v>36</v>
      </c>
      <c r="C44" s="9">
        <v>369859</v>
      </c>
      <c r="D44" s="9">
        <v>30000</v>
      </c>
      <c r="E44" s="9">
        <v>32853</v>
      </c>
      <c r="F44" s="9">
        <v>9000</v>
      </c>
      <c r="G44" s="9">
        <v>6000</v>
      </c>
      <c r="H44" s="9">
        <v>31727</v>
      </c>
      <c r="I44" s="9">
        <v>1064674</v>
      </c>
      <c r="J44" s="9">
        <v>10842</v>
      </c>
      <c r="K44" s="10">
        <f t="shared" si="0"/>
        <v>1554955</v>
      </c>
    </row>
    <row r="45" spans="1:11" ht="30" customHeight="1" x14ac:dyDescent="0.15">
      <c r="A45" s="7">
        <v>31</v>
      </c>
      <c r="B45" s="8" t="s">
        <v>37</v>
      </c>
      <c r="C45" s="9">
        <v>143697</v>
      </c>
      <c r="D45" s="9">
        <v>30000</v>
      </c>
      <c r="E45" s="9">
        <v>20401</v>
      </c>
      <c r="F45" s="9">
        <v>9000</v>
      </c>
      <c r="G45" s="9">
        <v>6000</v>
      </c>
      <c r="H45" s="9">
        <v>16467</v>
      </c>
      <c r="I45" s="9">
        <v>533833</v>
      </c>
      <c r="J45" s="9">
        <v>5701</v>
      </c>
      <c r="K45" s="10">
        <f t="shared" si="0"/>
        <v>765099</v>
      </c>
    </row>
    <row r="46" spans="1:11" ht="30" customHeight="1" x14ac:dyDescent="0.15">
      <c r="A46" s="7">
        <v>32</v>
      </c>
      <c r="B46" s="8" t="s">
        <v>38</v>
      </c>
      <c r="C46" s="9">
        <v>205916</v>
      </c>
      <c r="D46" s="9">
        <v>30000</v>
      </c>
      <c r="E46" s="9">
        <v>24677</v>
      </c>
      <c r="F46" s="9">
        <v>9000</v>
      </c>
      <c r="G46" s="9">
        <v>6000</v>
      </c>
      <c r="H46" s="9">
        <v>21517</v>
      </c>
      <c r="I46" s="9">
        <v>687076</v>
      </c>
      <c r="J46" s="9">
        <v>7686</v>
      </c>
      <c r="K46" s="10">
        <f t="shared" si="0"/>
        <v>991872</v>
      </c>
    </row>
    <row r="47" spans="1:11" ht="30" customHeight="1" x14ac:dyDescent="0.15">
      <c r="A47" s="7">
        <v>33</v>
      </c>
      <c r="B47" s="8" t="s">
        <v>39</v>
      </c>
      <c r="C47" s="9">
        <v>518494</v>
      </c>
      <c r="D47" s="9">
        <v>30000</v>
      </c>
      <c r="E47" s="9">
        <v>71185</v>
      </c>
      <c r="F47" s="9">
        <v>9000</v>
      </c>
      <c r="G47" s="9">
        <v>6000</v>
      </c>
      <c r="H47" s="9">
        <v>47316</v>
      </c>
      <c r="I47" s="9">
        <v>1490280</v>
      </c>
      <c r="J47" s="9">
        <v>16093</v>
      </c>
      <c r="K47" s="10">
        <f t="shared" si="0"/>
        <v>2188368</v>
      </c>
    </row>
    <row r="48" spans="1:11" ht="30" customHeight="1" x14ac:dyDescent="0.15">
      <c r="A48" s="7">
        <v>34</v>
      </c>
      <c r="B48" s="8" t="s">
        <v>40</v>
      </c>
      <c r="C48" s="9">
        <v>915513</v>
      </c>
      <c r="D48" s="9">
        <v>30000</v>
      </c>
      <c r="E48" s="9">
        <v>94449</v>
      </c>
      <c r="F48" s="9">
        <v>9000</v>
      </c>
      <c r="G48" s="9">
        <v>6000</v>
      </c>
      <c r="H48" s="9">
        <v>72786</v>
      </c>
      <c r="I48" s="9">
        <v>2172088</v>
      </c>
      <c r="J48" s="9">
        <v>24550</v>
      </c>
      <c r="K48" s="10">
        <f t="shared" si="0"/>
        <v>3324386</v>
      </c>
    </row>
    <row r="49" spans="1:11" ht="30" customHeight="1" x14ac:dyDescent="0.15">
      <c r="A49" s="7">
        <v>35</v>
      </c>
      <c r="B49" s="8" t="s">
        <v>41</v>
      </c>
      <c r="C49" s="9">
        <v>304677</v>
      </c>
      <c r="D49" s="9">
        <v>30000</v>
      </c>
      <c r="E49" s="9">
        <v>37869</v>
      </c>
      <c r="F49" s="9">
        <v>9000</v>
      </c>
      <c r="G49" s="9">
        <v>6000</v>
      </c>
      <c r="H49" s="9">
        <v>28296</v>
      </c>
      <c r="I49" s="9">
        <v>977637</v>
      </c>
      <c r="J49" s="9">
        <v>9968</v>
      </c>
      <c r="K49" s="10">
        <f t="shared" si="0"/>
        <v>1403447</v>
      </c>
    </row>
    <row r="50" spans="1:11" ht="30" customHeight="1" x14ac:dyDescent="0.15">
      <c r="A50" s="7">
        <v>36</v>
      </c>
      <c r="B50" s="8" t="s">
        <v>42</v>
      </c>
      <c r="C50" s="9">
        <v>343194</v>
      </c>
      <c r="D50" s="9">
        <v>30000</v>
      </c>
      <c r="E50" s="9">
        <v>30110</v>
      </c>
      <c r="F50" s="9">
        <v>9000</v>
      </c>
      <c r="G50" s="9">
        <v>6000</v>
      </c>
      <c r="H50" s="9">
        <v>23987</v>
      </c>
      <c r="I50" s="9">
        <v>829423</v>
      </c>
      <c r="J50" s="9">
        <v>8093</v>
      </c>
      <c r="K50" s="10">
        <f t="shared" si="0"/>
        <v>1279807</v>
      </c>
    </row>
    <row r="51" spans="1:11" ht="30" customHeight="1" x14ac:dyDescent="0.15">
      <c r="A51" s="7">
        <v>37</v>
      </c>
      <c r="B51" s="8" t="s">
        <v>43</v>
      </c>
      <c r="C51" s="9">
        <v>251840</v>
      </c>
      <c r="D51" s="9">
        <v>30000</v>
      </c>
      <c r="E51" s="9">
        <v>23525</v>
      </c>
      <c r="F51" s="9">
        <v>9000</v>
      </c>
      <c r="G51" s="9">
        <v>6000</v>
      </c>
      <c r="H51" s="9">
        <v>21956</v>
      </c>
      <c r="I51" s="9">
        <v>709224</v>
      </c>
      <c r="J51" s="9">
        <v>7380</v>
      </c>
      <c r="K51" s="10">
        <f t="shared" si="0"/>
        <v>1058925</v>
      </c>
    </row>
    <row r="52" spans="1:11" ht="30" customHeight="1" x14ac:dyDescent="0.15">
      <c r="A52" s="7">
        <v>38</v>
      </c>
      <c r="B52" s="8" t="s">
        <v>44</v>
      </c>
      <c r="C52" s="9">
        <v>354551</v>
      </c>
      <c r="D52" s="9">
        <v>30000</v>
      </c>
      <c r="E52" s="9">
        <v>46854</v>
      </c>
      <c r="F52" s="9">
        <v>9000</v>
      </c>
      <c r="G52" s="9">
        <v>6000</v>
      </c>
      <c r="H52" s="9">
        <v>35048</v>
      </c>
      <c r="I52" s="9">
        <v>1177929</v>
      </c>
      <c r="J52" s="9">
        <v>12097</v>
      </c>
      <c r="K52" s="10">
        <f t="shared" si="0"/>
        <v>1671479</v>
      </c>
    </row>
    <row r="53" spans="1:11" ht="30" customHeight="1" x14ac:dyDescent="0.15">
      <c r="A53" s="7">
        <v>39</v>
      </c>
      <c r="B53" s="8" t="s">
        <v>45</v>
      </c>
      <c r="C53" s="9">
        <v>204929</v>
      </c>
      <c r="D53" s="9">
        <v>30000</v>
      </c>
      <c r="E53" s="9">
        <v>21489</v>
      </c>
      <c r="F53" s="9">
        <v>9000</v>
      </c>
      <c r="G53" s="9">
        <v>6000</v>
      </c>
      <c r="H53" s="9">
        <v>20035</v>
      </c>
      <c r="I53" s="9">
        <v>599680</v>
      </c>
      <c r="J53" s="9">
        <v>6990</v>
      </c>
      <c r="K53" s="10">
        <f t="shared" si="0"/>
        <v>898123</v>
      </c>
    </row>
    <row r="54" spans="1:11" ht="30" customHeight="1" x14ac:dyDescent="0.15">
      <c r="A54" s="7">
        <v>40</v>
      </c>
      <c r="B54" s="8" t="s">
        <v>46</v>
      </c>
      <c r="C54" s="9">
        <v>1519436</v>
      </c>
      <c r="D54" s="9">
        <v>30000</v>
      </c>
      <c r="E54" s="9">
        <v>164213</v>
      </c>
      <c r="F54" s="9">
        <v>9000</v>
      </c>
      <c r="G54" s="9">
        <v>6000</v>
      </c>
      <c r="H54" s="9">
        <v>135856</v>
      </c>
      <c r="I54" s="9">
        <v>3934971</v>
      </c>
      <c r="J54" s="9">
        <v>47336</v>
      </c>
      <c r="K54" s="10">
        <f t="shared" si="0"/>
        <v>5846812</v>
      </c>
    </row>
    <row r="55" spans="1:11" ht="30" customHeight="1" x14ac:dyDescent="0.15">
      <c r="A55" s="7">
        <v>41</v>
      </c>
      <c r="B55" s="8" t="s">
        <v>47</v>
      </c>
      <c r="C55" s="9">
        <v>222212</v>
      </c>
      <c r="D55" s="9">
        <v>30000</v>
      </c>
      <c r="E55" s="9">
        <v>28955</v>
      </c>
      <c r="F55" s="9">
        <v>9000</v>
      </c>
      <c r="G55" s="9">
        <v>6000</v>
      </c>
      <c r="H55" s="9">
        <v>21023</v>
      </c>
      <c r="I55" s="9">
        <v>744422</v>
      </c>
      <c r="J55" s="9">
        <v>7779</v>
      </c>
      <c r="K55" s="10">
        <f t="shared" si="0"/>
        <v>1069391</v>
      </c>
    </row>
    <row r="56" spans="1:11" ht="30" customHeight="1" x14ac:dyDescent="0.15">
      <c r="A56" s="7">
        <v>42</v>
      </c>
      <c r="B56" s="8" t="s">
        <v>48</v>
      </c>
      <c r="C56" s="9">
        <v>456769</v>
      </c>
      <c r="D56" s="9">
        <v>30000</v>
      </c>
      <c r="E56" s="9">
        <v>50974</v>
      </c>
      <c r="F56" s="9">
        <v>9000</v>
      </c>
      <c r="G56" s="9">
        <v>6000</v>
      </c>
      <c r="H56" s="9">
        <v>43776</v>
      </c>
      <c r="I56" s="9">
        <v>1316206</v>
      </c>
      <c r="J56" s="9">
        <v>15482</v>
      </c>
      <c r="K56" s="10">
        <f t="shared" si="0"/>
        <v>1928207</v>
      </c>
    </row>
    <row r="57" spans="1:11" ht="30" customHeight="1" x14ac:dyDescent="0.15">
      <c r="A57" s="7">
        <v>43</v>
      </c>
      <c r="B57" s="8" t="s">
        <v>49</v>
      </c>
      <c r="C57" s="9">
        <v>544666</v>
      </c>
      <c r="D57" s="9">
        <v>30000</v>
      </c>
      <c r="E57" s="9">
        <v>68132</v>
      </c>
      <c r="F57" s="9">
        <v>9000</v>
      </c>
      <c r="G57" s="9">
        <v>6000</v>
      </c>
      <c r="H57" s="9">
        <v>49841</v>
      </c>
      <c r="I57" s="9">
        <v>1505245</v>
      </c>
      <c r="J57" s="9">
        <v>17408</v>
      </c>
      <c r="K57" s="10">
        <f t="shared" si="0"/>
        <v>2230292</v>
      </c>
    </row>
    <row r="58" spans="1:11" ht="30" customHeight="1" x14ac:dyDescent="0.15">
      <c r="A58" s="7">
        <v>44</v>
      </c>
      <c r="B58" s="8" t="s">
        <v>50</v>
      </c>
      <c r="C58" s="9">
        <v>392574</v>
      </c>
      <c r="D58" s="9">
        <v>30000</v>
      </c>
      <c r="E58" s="9">
        <v>40674</v>
      </c>
      <c r="F58" s="9">
        <v>9000</v>
      </c>
      <c r="G58" s="9">
        <v>6000</v>
      </c>
      <c r="H58" s="9">
        <v>36750</v>
      </c>
      <c r="I58" s="9">
        <v>1059765</v>
      </c>
      <c r="J58" s="9">
        <v>13166</v>
      </c>
      <c r="K58" s="10">
        <f t="shared" si="0"/>
        <v>1587929</v>
      </c>
    </row>
    <row r="59" spans="1:11" ht="30" customHeight="1" x14ac:dyDescent="0.15">
      <c r="A59" s="7">
        <v>45</v>
      </c>
      <c r="B59" s="8" t="s">
        <v>51</v>
      </c>
      <c r="C59" s="9">
        <v>305171</v>
      </c>
      <c r="D59" s="9">
        <v>30000</v>
      </c>
      <c r="E59" s="9">
        <v>36668</v>
      </c>
      <c r="F59" s="9">
        <v>9000</v>
      </c>
      <c r="G59" s="9">
        <v>6000</v>
      </c>
      <c r="H59" s="9">
        <v>30574</v>
      </c>
      <c r="I59" s="9">
        <v>919692</v>
      </c>
      <c r="J59" s="9">
        <v>10451</v>
      </c>
      <c r="K59" s="10">
        <f t="shared" si="0"/>
        <v>1347556</v>
      </c>
    </row>
    <row r="60" spans="1:11" ht="30" customHeight="1" x14ac:dyDescent="0.15">
      <c r="A60" s="7">
        <v>46</v>
      </c>
      <c r="B60" s="8" t="s">
        <v>52</v>
      </c>
      <c r="C60" s="9">
        <v>595034</v>
      </c>
      <c r="D60" s="9">
        <v>30000</v>
      </c>
      <c r="E60" s="9">
        <v>77650</v>
      </c>
      <c r="F60" s="9">
        <v>9000</v>
      </c>
      <c r="G60" s="9">
        <v>6000</v>
      </c>
      <c r="H60" s="9">
        <v>55385</v>
      </c>
      <c r="I60" s="9">
        <v>1853153</v>
      </c>
      <c r="J60" s="9">
        <v>19265</v>
      </c>
      <c r="K60" s="10">
        <f t="shared" si="0"/>
        <v>2645487</v>
      </c>
    </row>
    <row r="61" spans="1:11" ht="30" customHeight="1" x14ac:dyDescent="0.15">
      <c r="A61" s="7">
        <v>47</v>
      </c>
      <c r="B61" s="8" t="s">
        <v>53</v>
      </c>
      <c r="C61" s="9">
        <v>650340</v>
      </c>
      <c r="D61" s="9">
        <v>30000</v>
      </c>
      <c r="E61" s="9">
        <v>64554</v>
      </c>
      <c r="F61" s="9">
        <v>9000</v>
      </c>
      <c r="G61" s="9">
        <v>6000</v>
      </c>
      <c r="H61" s="9">
        <v>57608</v>
      </c>
      <c r="I61" s="9">
        <v>1347334</v>
      </c>
      <c r="J61" s="9">
        <v>19232</v>
      </c>
      <c r="K61" s="10">
        <f t="shared" si="0"/>
        <v>2184068</v>
      </c>
    </row>
  </sheetData>
  <sheetProtection password="EF99" sheet="1" objects="1" scenarios="1" selectLockedCells="1" selectUnlockedCells="1"/>
  <mergeCells count="2">
    <mergeCell ref="A2:K2"/>
    <mergeCell ref="A14:B14"/>
  </mergeCells>
  <phoneticPr fontId="2"/>
  <printOptions horizontalCentered="1"/>
  <pageMargins left="0.70866141732283472" right="0.70866141732283472" top="0.74803149606299213" bottom="0.74803149606299213" header="0.31496062992125984" footer="0.31496062992125984"/>
  <pageSetup paperSize="9" scale="4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別添1</vt:lpstr>
      <vt:lpstr>目安額</vt:lpstr>
      <vt:lpstr>別添1!Print_Area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2017-04-19T11:03:23Z</dcterms:created>
  <dcterms:modified xsi:type="dcterms:W3CDTF">2020-06-29T07:25:25Z</dcterms:modified>
</cp:coreProperties>
</file>